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670"/>
  </bookViews>
  <sheets>
    <sheet name="Sheet1" sheetId="1" r:id="rId1"/>
  </sheets>
  <definedNames>
    <definedName name="_xlnm._FilterDatabase" localSheetId="0" hidden="1">Sheet1!$A$1:$AF$54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M1" authorId="0">
      <text>
        <r>
          <rPr>
            <sz val="9"/>
            <rFont val="宋体"/>
            <charset val="134"/>
          </rPr>
          <t>1、普通效果
2、特殊效果</t>
        </r>
      </text>
    </comment>
    <comment ref="O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T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Y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Z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AC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<sst xmlns="http://schemas.openxmlformats.org/spreadsheetml/2006/main" count="341" uniqueCount="213">
  <si>
    <t>id</t>
  </si>
  <si>
    <t>卡牌id</t>
  </si>
  <si>
    <t>模板id</t>
  </si>
  <si>
    <t>是否为PVE加成</t>
  </si>
  <si>
    <t>类型</t>
  </si>
  <si>
    <t>等级</t>
  </si>
  <si>
    <t>卡牌效果参数</t>
  </si>
  <si>
    <t>卡牌名称</t>
  </si>
  <si>
    <t>卡牌描述</t>
  </si>
  <si>
    <t>卡牌成功播报</t>
  </si>
  <si>
    <t>卡牌失败播报</t>
  </si>
  <si>
    <t>前端播报</t>
  </si>
  <si>
    <t>卡牌特效</t>
  </si>
  <si>
    <t>卡牌音效</t>
  </si>
  <si>
    <t>特效</t>
  </si>
  <si>
    <t>失败特效</t>
  </si>
  <si>
    <t>PVP回合制需要播放特效</t>
  </si>
  <si>
    <t>卡牌品质</t>
  </si>
  <si>
    <t>显示排序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</si>
  <si>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</si>
  <si>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</si>
  <si>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</si>
  <si>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</si>
  <si>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</si>
  <si>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</si>
  <si>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</si>
  <si>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</si>
  <si>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</si>
  <si>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</si>
  <si>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</si>
  <si>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</si>
  <si>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</si>
  <si>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</si>
  <si>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f_detail_type</t>
  </si>
  <si>
    <t>f_detail_level</t>
  </si>
  <si>
    <t>f_card_effect</t>
  </si>
  <si>
    <t>f_card_name</t>
  </si>
  <si>
    <t>f_card_des</t>
  </si>
  <si>
    <t>f_card_broadcast</t>
  </si>
  <si>
    <t>f_card_broadcast_fail</t>
  </si>
  <si>
    <t>f_direct_broadcast</t>
  </si>
  <si>
    <t>f_card_visualeffect</t>
  </si>
  <si>
    <t>f_card_sound</t>
  </si>
  <si>
    <t>f_effect_id</t>
  </si>
  <si>
    <t>f_faileffect_id</t>
  </si>
  <si>
    <t>f_effect_pvp</t>
  </si>
  <si>
    <t>f_qua</t>
  </si>
  <si>
    <t>f_rank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</si>
  <si>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</si>
  <si>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</si>
  <si>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</si>
  <si>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</si>
  <si>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</si>
  <si>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</si>
  <si>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</si>
  <si>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</si>
  <si>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</si>
  <si>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</si>
  <si>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</si>
  <si>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</si>
  <si>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</si>
  <si>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</si>
  <si>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1|20002|1|500|0</t>
  </si>
  <si>
    <t>攻击</t>
  </si>
  <si>
    <t>我方攻击力+5%</t>
  </si>
  <si>
    <t>87-5</t>
  </si>
  <si>
    <t>抽取获得</t>
  </si>
  <si>
    <t>1|20002|1|1000|0</t>
  </si>
  <si>
    <t>高级攻击</t>
  </si>
  <si>
    <t>我方攻击力+10%</t>
  </si>
  <si>
    <t>87-30</t>
  </si>
  <si>
    <t>1|20002|1|1500|0</t>
  </si>
  <si>
    <t>顶级攻击</t>
  </si>
  <si>
    <t>我方攻击力+15%</t>
  </si>
  <si>
    <t>87-200</t>
  </si>
  <si>
    <t>1|20002|1|2000|0</t>
  </si>
  <si>
    <t>攻击之火</t>
  </si>
  <si>
    <t>我方攻击力+20%</t>
  </si>
  <si>
    <t>1|20014|1|500|0</t>
  </si>
  <si>
    <t>攻速</t>
  </si>
  <si>
    <t>我方攻击速度+5%</t>
  </si>
  <si>
    <t>1|20014|1|1000|0</t>
  </si>
  <si>
    <t>高级攻速</t>
  </si>
  <si>
    <t>我方攻击速度+10%</t>
  </si>
  <si>
    <t>1|20014|1|1500|0</t>
  </si>
  <si>
    <t>顶级攻速</t>
  </si>
  <si>
    <t>我方攻击速度+15%</t>
  </si>
  <si>
    <t>1|20014|1|2000|0</t>
  </si>
  <si>
    <t>天威神速</t>
  </si>
  <si>
    <t>我方攻击速度+20%</t>
  </si>
  <si>
    <t>0|0|1|0|3000</t>
  </si>
  <si>
    <t>破坏</t>
  </si>
  <si>
    <t>破坏对方1个英雄</t>
  </si>
  <si>
    <t>0|0|1|0|6000</t>
  </si>
  <si>
    <t>高级破坏</t>
  </si>
  <si>
    <t>0|0|1|0|10000</t>
  </si>
  <si>
    <t>顶级破坏</t>
  </si>
  <si>
    <t>0|0|2|0|10000</t>
  </si>
  <si>
    <t>连环火烧</t>
  </si>
  <si>
    <t>破坏对方2个英雄</t>
  </si>
  <si>
    <t>1|0|3000</t>
  </si>
  <si>
    <t>抢夺</t>
  </si>
  <si>
    <t>抢夺对方1个英雄</t>
  </si>
  <si>
    <t>1|0|6000</t>
  </si>
  <si>
    <t>高级抢夺</t>
  </si>
  <si>
    <t>1|0|10000</t>
  </si>
  <si>
    <t>顶级抢夺</t>
  </si>
  <si>
    <t>2|0|10000</t>
  </si>
  <si>
    <t>意念之控</t>
  </si>
  <si>
    <t>抢夺对方2个英雄</t>
  </si>
  <si>
    <t>2|1|3000</t>
  </si>
  <si>
    <t>防御</t>
  </si>
  <si>
    <t>防御对方1次技能</t>
  </si>
  <si>
    <t>{-1}成功防御，{-2}打出的{1}失效。</t>
  </si>
  <si>
    <t>2|1|6000</t>
  </si>
  <si>
    <t>高级防御</t>
  </si>
  <si>
    <t>2|1|10000</t>
  </si>
  <si>
    <t>顶级防御</t>
  </si>
  <si>
    <t>2|2|10000</t>
  </si>
  <si>
    <t>防御之神</t>
  </si>
  <si>
    <t>防御对方2次技能</t>
  </si>
  <si>
    <t>2|2|750|7</t>
  </si>
  <si>
    <t>捣蛋</t>
  </si>
  <si>
    <t>对方立即增加2个小怪</t>
  </si>
  <si>
    <t>2|4|750|7</t>
  </si>
  <si>
    <t>高级捣蛋</t>
  </si>
  <si>
    <t>对方立即增加4个小怪</t>
  </si>
  <si>
    <t>2|6|750|7</t>
  </si>
  <si>
    <t>顶级捣蛋</t>
  </si>
  <si>
    <t>对方立即增加6个小怪</t>
  </si>
  <si>
    <t>2|10|750|7</t>
  </si>
  <si>
    <t>捣蛋波波</t>
  </si>
  <si>
    <t>对方立即增加10个小怪</t>
  </si>
  <si>
    <t>1|1|15000|3000</t>
  </si>
  <si>
    <t>冰冻</t>
  </si>
  <si>
    <t>冰冻对方1个格子的英雄</t>
  </si>
  <si>
    <t>1|1|15000|6000</t>
  </si>
  <si>
    <t>高级冰冻</t>
  </si>
  <si>
    <t>1|2|15000|5000</t>
  </si>
  <si>
    <t>顶级冰冻</t>
  </si>
  <si>
    <t>冰冻对方2个格子的英雄</t>
  </si>
  <si>
    <t>1|4|15000|10000</t>
  </si>
  <si>
    <t>寒冰之冻</t>
  </si>
  <si>
    <t>冰冻对方4个格子的英雄</t>
  </si>
  <si>
    <t>2|20008|1|1000|10000</t>
  </si>
  <si>
    <t>虚弱</t>
  </si>
  <si>
    <t>对方伤害-10%</t>
  </si>
  <si>
    <t>2|20008|1|2000|10000</t>
  </si>
  <si>
    <t>高级虚弱</t>
  </si>
  <si>
    <t>对方伤害-20%</t>
  </si>
  <si>
    <t>2|20008|1|3000|10000</t>
  </si>
  <si>
    <t>顶级虚弱</t>
  </si>
  <si>
    <t>对方伤害-30%</t>
  </si>
  <si>
    <t>2|20008|1|4000|10000</t>
  </si>
  <si>
    <t>神之钝化</t>
  </si>
  <si>
    <t>对方伤害-40%</t>
  </si>
  <si>
    <t>2|20014|2|1000|8000</t>
  </si>
  <si>
    <t>迟缓</t>
  </si>
  <si>
    <t>对方攻击速度-10%</t>
  </si>
  <si>
    <t>87-1</t>
  </si>
  <si>
    <t>2|20014|2|2000|8000</t>
  </si>
  <si>
    <t>高级迟缓</t>
  </si>
  <si>
    <t>对方攻击速度-20%</t>
  </si>
  <si>
    <t>2|20014|2|3000|8000</t>
  </si>
  <si>
    <t>顶级迟缓</t>
  </si>
  <si>
    <t>对方攻击速度-30%</t>
  </si>
  <si>
    <t>2|20014|2|4000|8000</t>
  </si>
  <si>
    <t>动履如龟</t>
  </si>
  <si>
    <t>对方攻击速度-40%</t>
  </si>
  <si>
    <t>1|20018|1|3000|20008|1|0</t>
  </si>
  <si>
    <t>能量</t>
  </si>
  <si>
    <t>我方魔力恢复+30%</t>
  </si>
  <si>
    <t>1|20018|1|6000|20008|1|0</t>
  </si>
  <si>
    <t>高级能量</t>
  </si>
  <si>
    <t>我方魔力恢复+60%</t>
  </si>
  <si>
    <t>1|20018|1|9000|20008|1|0</t>
  </si>
  <si>
    <t>顶级能量</t>
  </si>
  <si>
    <t>我方魔力恢复+90%</t>
  </si>
  <si>
    <t>1|20018|1|15000|20008|1|0</t>
  </si>
  <si>
    <t>代谢加速</t>
  </si>
  <si>
    <t>我方魔力恢复+150%</t>
  </si>
  <si>
    <t>1|20007|1|1000|15000</t>
  </si>
  <si>
    <t>增伤</t>
  </si>
  <si>
    <t>我方伤害+10%</t>
  </si>
  <si>
    <t>1|20007|1|2000|15000</t>
  </si>
  <si>
    <t>高级增伤</t>
  </si>
  <si>
    <t>我方伤害+20%</t>
  </si>
  <si>
    <t>1|20007|1|3000|15000</t>
  </si>
  <si>
    <t>顶级增伤</t>
  </si>
  <si>
    <t>我方伤害+30%</t>
  </si>
  <si>
    <t>1|20007|1|4000|15000</t>
  </si>
  <si>
    <t>疯狂输出</t>
  </si>
  <si>
    <t>我方伤害+40%</t>
  </si>
  <si>
    <t>1|1|1|0|5000</t>
  </si>
  <si>
    <t>升阶</t>
  </si>
  <si>
    <t>升级我方1个英雄</t>
  </si>
  <si>
    <t>{-1}的1个英雄品阶提升!</t>
  </si>
  <si>
    <t>1|1|1|0|10000</t>
  </si>
  <si>
    <t>高级升阶</t>
  </si>
  <si>
    <t>1|2|2|0|10000</t>
  </si>
  <si>
    <t>顶级升阶</t>
  </si>
  <si>
    <t>升级我方2个英雄</t>
  </si>
  <si>
    <t>{-1}的2个英雄品阶提升!</t>
  </si>
  <si>
    <t>1|3|3|0|10000</t>
  </si>
  <si>
    <t>聚能进阶</t>
  </si>
  <si>
    <t>升级我方3个英雄</t>
  </si>
  <si>
    <t>{-1}的3个英雄品阶提升!</t>
  </si>
  <si>
    <t>0|0|1|5</t>
  </si>
  <si>
    <t>暗杀</t>
  </si>
  <si>
    <t>破坏对方1个神话英雄</t>
  </si>
  <si>
    <t>暗杀成功!{-2}的1个神话英雄被破坏!</t>
  </si>
  <si>
    <t>寸步难行</t>
  </si>
  <si>
    <t>对方本回合无法移动英雄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</si>
</sst>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54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cols>
    <col min="1" max="1" width="6.10833333333333" customWidth="1"/>
    <col min="2" max="2" width="7.88333333333333" customWidth="1"/>
    <col min="3" max="3" width="16.1666666666667" customWidth="1"/>
    <col min="4" max="4" width="13.0833333333333" customWidth="1"/>
    <col min="5" max="5" width="11.1666666666667" customWidth="1"/>
    <col min="6" max="6" width="11.4166666666667" customWidth="1"/>
    <col min="7" max="7" width="23.4166666666667" customWidth="1"/>
    <col min="8" max="8" width="10.8833333333333" customWidth="1"/>
    <col min="9" max="9" width="28.3333333333333" customWidth="1"/>
    <col min="10" max="10" width="52.5833333333333" customWidth="1"/>
    <col min="11" max="11" width="17.75" customWidth="1"/>
    <col min="12" max="12" width="15.6666666666667" customWidth="1"/>
    <col min="13" max="13" width="15.9166666666667" customWidth="1"/>
    <col min="14" max="14" width="11.6666666666667" customWidth="1"/>
    <col min="15" max="15" width="9.33333333333333" customWidth="1"/>
    <col min="16" max="16" width="12" customWidth="1"/>
    <col min="17" max="17" width="20.5" customWidth="1"/>
    <col min="18" max="18" width="8" customWidth="1"/>
    <col min="19" max="19" width="8.08333333333333" customWidth="1"/>
    <col min="20" max="20" width="8" customWidth="1"/>
    <col min="21" max="21" width="12.6666666666667" customWidth="1"/>
    <col min="22" max="22" width="11.75" style="1" customWidth="1"/>
    <col min="23" max="23" width="14.8333333333333" customWidth="1"/>
    <col min="24" max="24" width="12.9166666666667" customWidth="1"/>
    <col min="25" max="25" width="15.1666666666667" customWidth="1"/>
    <col min="26" max="26" width="15.3333333333333" customWidth="1"/>
    <col min="27" max="27" width="11" style="1" customWidth="1"/>
    <col min="28" max="29" width="8.25" customWidth="1"/>
  </cols>
  <sheetData>
    <row r="1" spans="1:2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7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2" t="s">
        <v>27</v>
      </c>
      <c r="AC1" s="2" t="s">
        <v>28</v>
      </c>
    </row>
    <row r="2" spans="1:29">
      <c r="A2" s="2" t="s">
        <v>29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7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7" t="s">
        <v>55</v>
      </c>
      <c r="AB2" s="2" t="s">
        <v>56</v>
      </c>
      <c r="AC2" s="2" t="s">
        <v>57</v>
      </c>
    </row>
    <row r="3" spans="1:29">
      <c r="A3" s="2" t="s">
        <v>58</v>
      </c>
      <c r="B3" s="2" t="s">
        <v>58</v>
      </c>
      <c r="C3" s="2" t="s">
        <v>58</v>
      </c>
      <c r="D3" s="2" t="s">
        <v>59</v>
      </c>
      <c r="E3" s="2" t="s">
        <v>58</v>
      </c>
      <c r="F3" s="2" t="s">
        <v>58</v>
      </c>
      <c r="G3" s="2" t="s">
        <v>60</v>
      </c>
      <c r="H3" s="2" t="s">
        <v>60</v>
      </c>
      <c r="I3" s="2" t="s">
        <v>60</v>
      </c>
      <c r="J3" s="2" t="s">
        <v>60</v>
      </c>
      <c r="K3" s="2" t="s">
        <v>60</v>
      </c>
      <c r="L3" s="2" t="s">
        <v>59</v>
      </c>
      <c r="M3" s="2" t="s">
        <v>59</v>
      </c>
      <c r="N3" s="2" t="s">
        <v>61</v>
      </c>
      <c r="O3" s="2" t="s">
        <v>61</v>
      </c>
      <c r="P3" s="2" t="s">
        <v>61</v>
      </c>
      <c r="Q3" s="2" t="s">
        <v>59</v>
      </c>
      <c r="R3" s="2" t="s">
        <v>59</v>
      </c>
      <c r="S3" s="2" t="s">
        <v>58</v>
      </c>
      <c r="T3" s="2" t="s">
        <v>59</v>
      </c>
      <c r="U3" s="2" t="s">
        <v>59</v>
      </c>
      <c r="V3" s="7" t="s">
        <v>60</v>
      </c>
      <c r="W3" s="2" t="s">
        <v>58</v>
      </c>
      <c r="X3" s="2" t="s">
        <v>61</v>
      </c>
      <c r="Y3" s="2" t="s">
        <v>59</v>
      </c>
      <c r="Z3" s="2" t="s">
        <v>59</v>
      </c>
      <c r="AA3" s="7" t="s">
        <v>60</v>
      </c>
      <c r="AB3" s="2" t="s">
        <v>60</v>
      </c>
      <c r="AC3" s="2" t="s">
        <v>60</v>
      </c>
    </row>
    <row r="4" spans="1:29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7">
        <v>1</v>
      </c>
      <c r="W4" s="2">
        <v>1</v>
      </c>
      <c r="X4" s="2">
        <v>1</v>
      </c>
      <c r="Y4" s="2">
        <v>1</v>
      </c>
      <c r="Z4" s="2">
        <v>1</v>
      </c>
      <c r="AA4" s="7">
        <v>1</v>
      </c>
      <c r="AB4" s="2">
        <v>1</v>
      </c>
      <c r="AC4" s="2">
        <v>1</v>
      </c>
    </row>
    <row r="5" customFormat="1" spans="1:29">
      <c r="A5" s="3">
        <f t="shared" ref="A5:A54" si="0">ROW()-4</f>
        <v>1</v>
      </c>
      <c r="B5" s="3">
        <v>7001</v>
      </c>
      <c r="C5" s="3">
        <v>29</v>
      </c>
      <c r="D5" s="3"/>
      <c r="E5" s="3">
        <v>1</v>
      </c>
      <c r="F5" s="3">
        <v>1</v>
      </c>
      <c r="G5" s="3" t="s">
        <v>62</v>
      </c>
      <c r="H5" s="3" t="s">
        <v>63</v>
      </c>
      <c r="I5" s="5" t="s">
        <v>64</v>
      </c>
      <c r="J5" s="5" t="str">
        <f>"{-1}使用【"&amp;H5&amp;"】，我方所有英雄的攻击力+5%。"</f>
        <v>{-1}使用【攻击】，我方所有英雄的攻击力+5%。</v>
      </c>
      <c r="K5" s="5"/>
      <c r="L5" s="3">
        <v>1</v>
      </c>
      <c r="M5" s="3"/>
      <c r="N5" s="3">
        <v>3002</v>
      </c>
      <c r="O5" s="3">
        <v>1</v>
      </c>
      <c r="P5" s="3"/>
      <c r="Q5" s="3"/>
      <c r="R5" s="3"/>
      <c r="S5" s="3"/>
      <c r="T5" s="3"/>
      <c r="U5" s="3">
        <v>99</v>
      </c>
      <c r="V5" s="8"/>
      <c r="W5" s="3">
        <v>1000</v>
      </c>
      <c r="X5" s="3">
        <f>B5</f>
        <v>7001</v>
      </c>
      <c r="Y5" s="3"/>
      <c r="Z5" s="3"/>
      <c r="AA5" s="3" t="s">
        <v>65</v>
      </c>
      <c r="AB5" s="3" t="s">
        <v>66</v>
      </c>
      <c r="AC5" s="3"/>
    </row>
    <row r="6" customFormat="1" spans="1:29">
      <c r="A6" s="3">
        <f t="shared" si="0"/>
        <v>2</v>
      </c>
      <c r="B6" s="3">
        <v>7002</v>
      </c>
      <c r="C6" s="3">
        <v>29</v>
      </c>
      <c r="D6" s="3"/>
      <c r="E6" s="3">
        <v>1</v>
      </c>
      <c r="F6" s="3">
        <v>2</v>
      </c>
      <c r="G6" s="3" t="s">
        <v>67</v>
      </c>
      <c r="H6" s="3" t="s">
        <v>68</v>
      </c>
      <c r="I6" s="5" t="s">
        <v>69</v>
      </c>
      <c r="J6" s="5" t="str">
        <f>"{-1}使用【"&amp;H6&amp;"】，我方所有英雄的攻击力+10%。"</f>
        <v>{-1}使用【高级攻击】，我方所有英雄的攻击力+10%。</v>
      </c>
      <c r="K6" s="5"/>
      <c r="L6" s="3">
        <v>1</v>
      </c>
      <c r="M6" s="3"/>
      <c r="N6" s="3">
        <v>3002</v>
      </c>
      <c r="O6" s="3">
        <v>1</v>
      </c>
      <c r="P6" s="3"/>
      <c r="Q6" s="3"/>
      <c r="R6" s="3"/>
      <c r="S6" s="3"/>
      <c r="T6" s="3"/>
      <c r="U6" s="3">
        <v>99</v>
      </c>
      <c r="V6" s="8"/>
      <c r="W6" s="3">
        <v>1000</v>
      </c>
      <c r="X6" s="3">
        <f t="shared" ref="X6:X37" si="1">B6</f>
        <v>7002</v>
      </c>
      <c r="Y6" s="3"/>
      <c r="Z6" s="3"/>
      <c r="AA6" s="3" t="s">
        <v>70</v>
      </c>
      <c r="AB6" s="3" t="s">
        <v>66</v>
      </c>
      <c r="AC6" s="3"/>
    </row>
    <row r="7" customFormat="1" spans="1:29">
      <c r="A7" s="3">
        <f t="shared" si="0"/>
        <v>3</v>
      </c>
      <c r="B7" s="3">
        <v>7003</v>
      </c>
      <c r="C7" s="3">
        <v>29</v>
      </c>
      <c r="D7" s="3"/>
      <c r="E7" s="3">
        <v>1</v>
      </c>
      <c r="F7" s="3">
        <v>3</v>
      </c>
      <c r="G7" s="3" t="s">
        <v>71</v>
      </c>
      <c r="H7" s="3" t="s">
        <v>72</v>
      </c>
      <c r="I7" s="5" t="s">
        <v>73</v>
      </c>
      <c r="J7" s="5" t="str">
        <f>"{-1}使用【"&amp;H7&amp;"】，我方所有英雄的攻击力+15%。"</f>
        <v>{-1}使用【顶级攻击】，我方所有英雄的攻击力+15%。</v>
      </c>
      <c r="K7" s="5"/>
      <c r="L7" s="3">
        <v>1</v>
      </c>
      <c r="M7" s="3"/>
      <c r="N7" s="3">
        <v>3002</v>
      </c>
      <c r="O7" s="3">
        <v>1</v>
      </c>
      <c r="P7" s="3"/>
      <c r="Q7" s="3"/>
      <c r="R7" s="3"/>
      <c r="S7" s="3"/>
      <c r="T7" s="3"/>
      <c r="U7" s="3">
        <v>99</v>
      </c>
      <c r="V7" s="8"/>
      <c r="W7" s="3">
        <v>1000</v>
      </c>
      <c r="X7" s="3">
        <f t="shared" si="1"/>
        <v>7003</v>
      </c>
      <c r="Y7" s="3"/>
      <c r="Z7" s="3"/>
      <c r="AA7" s="3" t="s">
        <v>74</v>
      </c>
      <c r="AB7" s="3" t="s">
        <v>66</v>
      </c>
      <c r="AC7" s="3"/>
    </row>
    <row r="8" customFormat="1" spans="1:29">
      <c r="A8" s="3">
        <f t="shared" si="0"/>
        <v>4</v>
      </c>
      <c r="B8" s="3">
        <v>7004</v>
      </c>
      <c r="C8" s="3">
        <v>29</v>
      </c>
      <c r="D8" s="3"/>
      <c r="E8" s="3">
        <v>1</v>
      </c>
      <c r="F8" s="3">
        <v>4</v>
      </c>
      <c r="G8" s="3" t="s">
        <v>75</v>
      </c>
      <c r="H8" s="3" t="s">
        <v>76</v>
      </c>
      <c r="I8" s="5" t="s">
        <v>77</v>
      </c>
      <c r="J8" s="5" t="str">
        <f>"{-1}使用【"&amp;H8&amp;"】，我方所有英雄的攻击力+20%。"</f>
        <v>{-1}使用【攻击之火】，我方所有英雄的攻击力+20%。</v>
      </c>
      <c r="K8" s="5"/>
      <c r="L8" s="3">
        <v>1</v>
      </c>
      <c r="M8" s="3"/>
      <c r="N8" s="3">
        <v>3002</v>
      </c>
      <c r="O8" s="3">
        <v>1</v>
      </c>
      <c r="P8" s="3"/>
      <c r="Q8" s="3"/>
      <c r="R8" s="3"/>
      <c r="S8" s="3"/>
      <c r="T8" s="3"/>
      <c r="U8" s="3">
        <v>99</v>
      </c>
      <c r="V8" s="8"/>
      <c r="W8" s="3">
        <v>1000</v>
      </c>
      <c r="X8" s="3">
        <f t="shared" si="1"/>
        <v>7004</v>
      </c>
      <c r="Y8" s="3"/>
      <c r="Z8" s="3"/>
      <c r="AA8" s="3" t="s">
        <v>74</v>
      </c>
      <c r="AB8" s="3" t="s">
        <v>66</v>
      </c>
      <c r="AC8" s="3"/>
    </row>
    <row r="9" customFormat="1" spans="1:29">
      <c r="A9" s="3">
        <f t="shared" si="0"/>
        <v>5</v>
      </c>
      <c r="B9" s="3">
        <v>7005</v>
      </c>
      <c r="C9" s="3">
        <v>53</v>
      </c>
      <c r="D9" s="3"/>
      <c r="E9" s="3">
        <v>2</v>
      </c>
      <c r="F9" s="3">
        <v>1</v>
      </c>
      <c r="G9" s="3" t="s">
        <v>78</v>
      </c>
      <c r="H9" s="3" t="s">
        <v>79</v>
      </c>
      <c r="I9" s="5" t="s">
        <v>80</v>
      </c>
      <c r="J9" s="5" t="str">
        <f>"{-1}使用【"&amp;H9&amp;"】，我方所有英雄的攻击速度+5%。"</f>
        <v>{-1}使用【攻速】，我方所有英雄的攻击速度+5%。</v>
      </c>
      <c r="K9" s="5"/>
      <c r="L9" s="3">
        <v>1</v>
      </c>
      <c r="M9" s="3"/>
      <c r="N9" s="3">
        <v>3002</v>
      </c>
      <c r="O9" s="5">
        <v>3</v>
      </c>
      <c r="P9" s="5"/>
      <c r="Q9" s="5"/>
      <c r="R9" s="3"/>
      <c r="S9" s="3"/>
      <c r="T9" s="3"/>
      <c r="U9" s="3">
        <v>99</v>
      </c>
      <c r="V9" s="8"/>
      <c r="W9" s="3">
        <v>1000</v>
      </c>
      <c r="X9" s="3">
        <f t="shared" si="1"/>
        <v>7005</v>
      </c>
      <c r="Y9" s="3"/>
      <c r="Z9" s="3"/>
      <c r="AA9" s="3" t="s">
        <v>65</v>
      </c>
      <c r="AB9" s="3" t="s">
        <v>66</v>
      </c>
      <c r="AC9" s="3"/>
    </row>
    <row r="10" customFormat="1" spans="1:29">
      <c r="A10" s="3">
        <f t="shared" si="0"/>
        <v>6</v>
      </c>
      <c r="B10" s="3">
        <v>7006</v>
      </c>
      <c r="C10" s="3">
        <v>53</v>
      </c>
      <c r="D10" s="3"/>
      <c r="E10" s="3">
        <v>2</v>
      </c>
      <c r="F10" s="3">
        <v>2</v>
      </c>
      <c r="G10" s="3" t="s">
        <v>81</v>
      </c>
      <c r="H10" s="3" t="s">
        <v>82</v>
      </c>
      <c r="I10" s="5" t="s">
        <v>83</v>
      </c>
      <c r="J10" s="5" t="str">
        <f>"{-1}使用【"&amp;H10&amp;"】，我方所有英雄的攻击速度+10%。"</f>
        <v>{-1}使用【高级攻速】，我方所有英雄的攻击速度+10%。</v>
      </c>
      <c r="K10" s="5"/>
      <c r="L10" s="3">
        <v>1</v>
      </c>
      <c r="M10" s="3"/>
      <c r="N10" s="3">
        <v>3002</v>
      </c>
      <c r="O10" s="5">
        <v>3</v>
      </c>
      <c r="P10" s="5"/>
      <c r="Q10" s="5"/>
      <c r="R10" s="3"/>
      <c r="S10" s="3"/>
      <c r="T10" s="3"/>
      <c r="U10" s="3">
        <v>99</v>
      </c>
      <c r="V10" s="8"/>
      <c r="W10" s="3">
        <v>1000</v>
      </c>
      <c r="X10" s="3">
        <f t="shared" si="1"/>
        <v>7006</v>
      </c>
      <c r="Y10" s="3"/>
      <c r="Z10" s="3"/>
      <c r="AA10" s="3" t="s">
        <v>70</v>
      </c>
      <c r="AB10" s="3" t="s">
        <v>66</v>
      </c>
      <c r="AC10" s="3"/>
    </row>
    <row r="11" customFormat="1" spans="1:29">
      <c r="A11" s="3">
        <f t="shared" si="0"/>
        <v>7</v>
      </c>
      <c r="B11" s="3">
        <v>7007</v>
      </c>
      <c r="C11" s="3">
        <v>53</v>
      </c>
      <c r="D11" s="3"/>
      <c r="E11" s="3">
        <v>2</v>
      </c>
      <c r="F11" s="3">
        <v>3</v>
      </c>
      <c r="G11" s="3" t="s">
        <v>84</v>
      </c>
      <c r="H11" s="3" t="s">
        <v>85</v>
      </c>
      <c r="I11" s="5" t="s">
        <v>86</v>
      </c>
      <c r="J11" s="5" t="str">
        <f>"{-1}使用【"&amp;H11&amp;"】，我方所有英雄的攻击速度+15%。"</f>
        <v>{-1}使用【顶级攻速】，我方所有英雄的攻击速度+15%。</v>
      </c>
      <c r="K11" s="5"/>
      <c r="L11" s="3">
        <v>1</v>
      </c>
      <c r="M11" s="3"/>
      <c r="N11" s="3">
        <v>3002</v>
      </c>
      <c r="O11" s="5">
        <v>3</v>
      </c>
      <c r="P11" s="5"/>
      <c r="Q11" s="5"/>
      <c r="R11" s="3"/>
      <c r="S11" s="3"/>
      <c r="T11" s="3"/>
      <c r="U11" s="3">
        <v>99</v>
      </c>
      <c r="V11" s="8"/>
      <c r="W11" s="3">
        <v>1000</v>
      </c>
      <c r="X11" s="3">
        <f t="shared" si="1"/>
        <v>7007</v>
      </c>
      <c r="Y11" s="3"/>
      <c r="Z11" s="3"/>
      <c r="AA11" s="3" t="s">
        <v>74</v>
      </c>
      <c r="AB11" s="3" t="s">
        <v>66</v>
      </c>
      <c r="AC11" s="3"/>
    </row>
    <row r="12" customFormat="1" spans="1:29">
      <c r="A12" s="3">
        <f t="shared" si="0"/>
        <v>8</v>
      </c>
      <c r="B12" s="3">
        <v>7008</v>
      </c>
      <c r="C12" s="3">
        <v>53</v>
      </c>
      <c r="D12" s="3"/>
      <c r="E12" s="3">
        <v>2</v>
      </c>
      <c r="F12" s="3">
        <v>4</v>
      </c>
      <c r="G12" s="3" t="s">
        <v>87</v>
      </c>
      <c r="H12" s="3" t="s">
        <v>88</v>
      </c>
      <c r="I12" s="5" t="s">
        <v>89</v>
      </c>
      <c r="J12" s="5" t="str">
        <f>"{-1}使用【"&amp;H12&amp;"】，我方所有英雄的攻击速度+20%。"</f>
        <v>{-1}使用【天威神速】，我方所有英雄的攻击速度+20%。</v>
      </c>
      <c r="K12" s="5"/>
      <c r="L12" s="3">
        <v>1</v>
      </c>
      <c r="M12" s="3"/>
      <c r="N12" s="3">
        <v>3002</v>
      </c>
      <c r="O12" s="5">
        <v>3</v>
      </c>
      <c r="P12" s="5"/>
      <c r="Q12" s="5"/>
      <c r="R12" s="3"/>
      <c r="S12" s="3"/>
      <c r="T12" s="3"/>
      <c r="U12" s="3">
        <v>99</v>
      </c>
      <c r="V12" s="8"/>
      <c r="W12" s="3">
        <v>1000</v>
      </c>
      <c r="X12" s="3">
        <f t="shared" si="1"/>
        <v>7008</v>
      </c>
      <c r="Y12" s="3"/>
      <c r="Z12" s="3"/>
      <c r="AA12" s="3" t="s">
        <v>74</v>
      </c>
      <c r="AB12" s="3" t="s">
        <v>66</v>
      </c>
      <c r="AC12" s="3"/>
    </row>
    <row r="13" spans="1:29">
      <c r="A13" s="3">
        <f t="shared" si="0"/>
        <v>9</v>
      </c>
      <c r="B13" s="3">
        <v>7009</v>
      </c>
      <c r="C13" s="3">
        <v>34</v>
      </c>
      <c r="D13" s="3"/>
      <c r="E13" s="3">
        <v>3</v>
      </c>
      <c r="F13" s="3">
        <v>1</v>
      </c>
      <c r="G13" s="3" t="s">
        <v>90</v>
      </c>
      <c r="H13" s="3" t="s">
        <v>91</v>
      </c>
      <c r="I13" s="5" t="s">
        <v>92</v>
      </c>
      <c r="J13" s="5" t="str">
        <f>"{-1}使用【"&amp;H13&amp;"】，{-2}的1个英雄被破坏!"</f>
        <v>{-1}使用【破坏】，{-2}的1个英雄被破坏!</v>
      </c>
      <c r="K13" s="5" t="str">
        <f t="shared" ref="K13:K24" si="2">LEFT(H13,2)&amp;"失败"</f>
        <v>破坏失败</v>
      </c>
      <c r="L13" s="3"/>
      <c r="M13" s="3"/>
      <c r="N13" s="3">
        <v>3002</v>
      </c>
      <c r="O13" s="5"/>
      <c r="P13" s="5">
        <v>28</v>
      </c>
      <c r="Q13" s="5"/>
      <c r="R13" s="3">
        <v>2</v>
      </c>
      <c r="S13" s="3"/>
      <c r="T13" s="3">
        <v>3</v>
      </c>
      <c r="U13" s="3">
        <v>99</v>
      </c>
      <c r="V13" s="8"/>
      <c r="W13" s="3">
        <v>1000</v>
      </c>
      <c r="X13" s="3">
        <f t="shared" si="1"/>
        <v>7009</v>
      </c>
      <c r="Y13" s="3"/>
      <c r="Z13" s="3">
        <v>2</v>
      </c>
      <c r="AA13" s="3" t="s">
        <v>65</v>
      </c>
      <c r="AB13" s="3" t="s">
        <v>66</v>
      </c>
      <c r="AC13" s="9"/>
    </row>
    <row r="14" spans="1:29">
      <c r="A14" s="3">
        <f t="shared" si="0"/>
        <v>10</v>
      </c>
      <c r="B14" s="3">
        <v>7010</v>
      </c>
      <c r="C14" s="3">
        <v>34</v>
      </c>
      <c r="D14" s="3"/>
      <c r="E14" s="3">
        <v>3</v>
      </c>
      <c r="F14" s="3">
        <v>2</v>
      </c>
      <c r="G14" s="3" t="s">
        <v>93</v>
      </c>
      <c r="H14" s="3" t="s">
        <v>94</v>
      </c>
      <c r="I14" s="5" t="s">
        <v>92</v>
      </c>
      <c r="J14" s="5" t="str">
        <f>"{-1}使用【"&amp;H14&amp;"】，{-2}的1个英雄被破坏!"</f>
        <v>{-1}使用【高级破坏】，{-2}的1个英雄被破坏!</v>
      </c>
      <c r="K14" s="5" t="str">
        <f t="shared" si="2"/>
        <v>高级失败</v>
      </c>
      <c r="L14" s="3"/>
      <c r="M14" s="3"/>
      <c r="N14" s="3">
        <v>3002</v>
      </c>
      <c r="O14" s="5"/>
      <c r="P14" s="5">
        <v>28</v>
      </c>
      <c r="Q14" s="5"/>
      <c r="R14" s="3">
        <v>2</v>
      </c>
      <c r="S14" s="3"/>
      <c r="T14" s="3">
        <v>3</v>
      </c>
      <c r="U14" s="3">
        <v>99</v>
      </c>
      <c r="V14" s="8"/>
      <c r="W14" s="3">
        <v>1000</v>
      </c>
      <c r="X14" s="3">
        <f t="shared" si="1"/>
        <v>7010</v>
      </c>
      <c r="Y14" s="3"/>
      <c r="Z14" s="3">
        <v>2</v>
      </c>
      <c r="AA14" s="3" t="s">
        <v>65</v>
      </c>
      <c r="AB14" s="3" t="s">
        <v>66</v>
      </c>
      <c r="AC14" s="9"/>
    </row>
    <row r="15" spans="1:29">
      <c r="A15" s="3">
        <f t="shared" si="0"/>
        <v>11</v>
      </c>
      <c r="B15" s="3">
        <v>7011</v>
      </c>
      <c r="C15" s="3">
        <v>34</v>
      </c>
      <c r="D15" s="3"/>
      <c r="E15" s="3">
        <v>3</v>
      </c>
      <c r="F15" s="3">
        <v>3</v>
      </c>
      <c r="G15" s="3" t="s">
        <v>95</v>
      </c>
      <c r="H15" s="3" t="s">
        <v>96</v>
      </c>
      <c r="I15" s="5" t="s">
        <v>92</v>
      </c>
      <c r="J15" s="5" t="str">
        <f>"{-1}使用【"&amp;H15&amp;"】，{-2}的1个英雄被破坏!"</f>
        <v>{-1}使用【顶级破坏】，{-2}的1个英雄被破坏!</v>
      </c>
      <c r="K15" s="5" t="str">
        <f t="shared" si="2"/>
        <v>顶级失败</v>
      </c>
      <c r="L15" s="3"/>
      <c r="M15" s="3"/>
      <c r="N15" s="3">
        <v>3002</v>
      </c>
      <c r="O15" s="5"/>
      <c r="P15" s="5">
        <v>28</v>
      </c>
      <c r="Q15" s="5"/>
      <c r="R15" s="3">
        <v>2</v>
      </c>
      <c r="S15" s="3"/>
      <c r="T15" s="3">
        <v>3</v>
      </c>
      <c r="U15" s="3">
        <v>99</v>
      </c>
      <c r="V15" s="8"/>
      <c r="W15" s="3">
        <v>1000</v>
      </c>
      <c r="X15" s="3">
        <f t="shared" si="1"/>
        <v>7011</v>
      </c>
      <c r="Y15" s="3"/>
      <c r="Z15" s="3">
        <v>2</v>
      </c>
      <c r="AA15" s="3" t="s">
        <v>65</v>
      </c>
      <c r="AB15" s="3" t="s">
        <v>66</v>
      </c>
      <c r="AC15" s="9"/>
    </row>
    <row r="16" spans="1:29">
      <c r="A16" s="3">
        <f t="shared" si="0"/>
        <v>12</v>
      </c>
      <c r="B16" s="3">
        <v>7012</v>
      </c>
      <c r="C16" s="3">
        <v>34</v>
      </c>
      <c r="D16" s="3"/>
      <c r="E16" s="3">
        <v>3</v>
      </c>
      <c r="F16" s="3">
        <v>4</v>
      </c>
      <c r="G16" s="3" t="s">
        <v>97</v>
      </c>
      <c r="H16" s="3" t="s">
        <v>98</v>
      </c>
      <c r="I16" s="5" t="s">
        <v>99</v>
      </c>
      <c r="J16" s="5" t="str">
        <f>"{-1}使用【"&amp;H16&amp;"】，{-2}的2个英雄被破坏!"</f>
        <v>{-1}使用【连环火烧】，{-2}的2个英雄被破坏!</v>
      </c>
      <c r="K16" s="5" t="str">
        <f t="shared" si="2"/>
        <v>连环失败</v>
      </c>
      <c r="L16" s="3"/>
      <c r="M16" s="3"/>
      <c r="N16" s="3">
        <v>3002</v>
      </c>
      <c r="O16" s="5"/>
      <c r="P16" s="5">
        <v>28</v>
      </c>
      <c r="Q16" s="5"/>
      <c r="R16" s="3">
        <v>2</v>
      </c>
      <c r="S16" s="3"/>
      <c r="T16" s="3">
        <v>3</v>
      </c>
      <c r="U16" s="3">
        <v>99</v>
      </c>
      <c r="V16" s="8"/>
      <c r="W16" s="3">
        <v>1000</v>
      </c>
      <c r="X16" s="3">
        <f t="shared" si="1"/>
        <v>7012</v>
      </c>
      <c r="Y16" s="3"/>
      <c r="Z16" s="3">
        <v>2</v>
      </c>
      <c r="AA16" s="3" t="s">
        <v>65</v>
      </c>
      <c r="AB16" s="3" t="s">
        <v>66</v>
      </c>
      <c r="AC16" s="9"/>
    </row>
    <row r="17" spans="1:29">
      <c r="A17" s="3">
        <f t="shared" si="0"/>
        <v>13</v>
      </c>
      <c r="B17" s="3">
        <v>7013</v>
      </c>
      <c r="C17" s="3">
        <v>13</v>
      </c>
      <c r="D17" s="3"/>
      <c r="E17" s="3">
        <v>4</v>
      </c>
      <c r="F17" s="3">
        <v>1</v>
      </c>
      <c r="G17" s="3" t="s">
        <v>100</v>
      </c>
      <c r="H17" s="3" t="s">
        <v>101</v>
      </c>
      <c r="I17" s="5" t="s">
        <v>102</v>
      </c>
      <c r="J17" s="5" t="str">
        <f>"{-1}使用【"&amp;H17&amp;"】抢夺了{-2}的1个英雄!"</f>
        <v>{-1}使用【抢夺】抢夺了{-2}的1个英雄!</v>
      </c>
      <c r="K17" s="5" t="str">
        <f t="shared" si="2"/>
        <v>抢夺失败</v>
      </c>
      <c r="L17" s="3"/>
      <c r="M17" s="3"/>
      <c r="N17" s="3">
        <v>4015</v>
      </c>
      <c r="O17" s="5"/>
      <c r="P17" s="5">
        <v>28</v>
      </c>
      <c r="Q17" s="5"/>
      <c r="R17" s="3">
        <v>3</v>
      </c>
      <c r="S17" s="3"/>
      <c r="T17" s="3">
        <v>3</v>
      </c>
      <c r="U17" s="3">
        <v>99</v>
      </c>
      <c r="V17" s="8"/>
      <c r="W17" s="3">
        <v>1000</v>
      </c>
      <c r="X17" s="3">
        <f t="shared" si="1"/>
        <v>7013</v>
      </c>
      <c r="Y17" s="3"/>
      <c r="Z17" s="3"/>
      <c r="AA17" s="3" t="s">
        <v>70</v>
      </c>
      <c r="AB17" s="3" t="s">
        <v>66</v>
      </c>
      <c r="AC17" s="9"/>
    </row>
    <row r="18" spans="1:29">
      <c r="A18" s="3">
        <f t="shared" si="0"/>
        <v>14</v>
      </c>
      <c r="B18" s="3">
        <v>7014</v>
      </c>
      <c r="C18" s="3">
        <v>13</v>
      </c>
      <c r="D18" s="3"/>
      <c r="E18" s="3">
        <v>4</v>
      </c>
      <c r="F18" s="3">
        <v>2</v>
      </c>
      <c r="G18" s="3" t="s">
        <v>103</v>
      </c>
      <c r="H18" s="3" t="s">
        <v>104</v>
      </c>
      <c r="I18" s="5" t="s">
        <v>102</v>
      </c>
      <c r="J18" s="5" t="str">
        <f>"{-1}使用【"&amp;H18&amp;"】抢夺了{-2}的1个英雄!"</f>
        <v>{-1}使用【高级抢夺】抢夺了{-2}的1个英雄!</v>
      </c>
      <c r="K18" s="5" t="str">
        <f t="shared" si="2"/>
        <v>高级失败</v>
      </c>
      <c r="L18" s="3"/>
      <c r="M18" s="3"/>
      <c r="N18" s="3">
        <v>4015</v>
      </c>
      <c r="O18" s="5"/>
      <c r="P18" s="5">
        <v>28</v>
      </c>
      <c r="Q18" s="5"/>
      <c r="R18" s="3">
        <v>3</v>
      </c>
      <c r="S18" s="3"/>
      <c r="T18" s="3">
        <v>3</v>
      </c>
      <c r="U18" s="3">
        <v>99</v>
      </c>
      <c r="V18" s="8"/>
      <c r="W18" s="3">
        <v>1000</v>
      </c>
      <c r="X18" s="3">
        <f t="shared" si="1"/>
        <v>7014</v>
      </c>
      <c r="Y18" s="3"/>
      <c r="Z18" s="3"/>
      <c r="AA18" s="3" t="s">
        <v>70</v>
      </c>
      <c r="AB18" s="3" t="s">
        <v>66</v>
      </c>
      <c r="AC18" s="9"/>
    </row>
    <row r="19" spans="1:29">
      <c r="A19" s="3">
        <f t="shared" si="0"/>
        <v>15</v>
      </c>
      <c r="B19" s="3">
        <v>7015</v>
      </c>
      <c r="C19" s="3">
        <v>13</v>
      </c>
      <c r="D19" s="3"/>
      <c r="E19" s="3">
        <v>4</v>
      </c>
      <c r="F19" s="3">
        <v>3</v>
      </c>
      <c r="G19" s="3" t="s">
        <v>105</v>
      </c>
      <c r="H19" s="3" t="s">
        <v>106</v>
      </c>
      <c r="I19" s="5" t="s">
        <v>102</v>
      </c>
      <c r="J19" s="5" t="str">
        <f>"{-1}使用【"&amp;H19&amp;"】抢夺了{-2}的1个英雄!"</f>
        <v>{-1}使用【顶级抢夺】抢夺了{-2}的1个英雄!</v>
      </c>
      <c r="K19" s="5" t="str">
        <f t="shared" si="2"/>
        <v>顶级失败</v>
      </c>
      <c r="L19" s="3"/>
      <c r="M19" s="3"/>
      <c r="N19" s="3">
        <v>4015</v>
      </c>
      <c r="O19" s="5"/>
      <c r="P19" s="5">
        <v>28</v>
      </c>
      <c r="Q19" s="5"/>
      <c r="R19" s="3">
        <v>3</v>
      </c>
      <c r="S19" s="3"/>
      <c r="T19" s="3">
        <v>3</v>
      </c>
      <c r="U19" s="3">
        <v>99</v>
      </c>
      <c r="V19" s="8"/>
      <c r="W19" s="3">
        <v>1000</v>
      </c>
      <c r="X19" s="3">
        <f t="shared" si="1"/>
        <v>7015</v>
      </c>
      <c r="Y19" s="3"/>
      <c r="Z19" s="3"/>
      <c r="AA19" s="3" t="s">
        <v>70</v>
      </c>
      <c r="AB19" s="3" t="s">
        <v>66</v>
      </c>
      <c r="AC19" s="9"/>
    </row>
    <row r="20" spans="1:29">
      <c r="A20" s="3">
        <f t="shared" si="0"/>
        <v>16</v>
      </c>
      <c r="B20" s="3">
        <v>7016</v>
      </c>
      <c r="C20" s="3">
        <v>13</v>
      </c>
      <c r="D20" s="3"/>
      <c r="E20" s="3">
        <v>4</v>
      </c>
      <c r="F20" s="3">
        <v>4</v>
      </c>
      <c r="G20" s="3" t="s">
        <v>107</v>
      </c>
      <c r="H20" s="3" t="s">
        <v>108</v>
      </c>
      <c r="I20" s="5" t="s">
        <v>109</v>
      </c>
      <c r="J20" s="5" t="str">
        <f>"{-1}使用【"&amp;H20&amp;"】抢夺了{-2}的2个英雄!"</f>
        <v>{-1}使用【意念之控】抢夺了{-2}的2个英雄!</v>
      </c>
      <c r="K20" s="5" t="str">
        <f t="shared" si="2"/>
        <v>意念失败</v>
      </c>
      <c r="L20" s="3"/>
      <c r="M20" s="3"/>
      <c r="N20" s="3">
        <v>4015</v>
      </c>
      <c r="O20" s="5"/>
      <c r="P20" s="5">
        <v>28</v>
      </c>
      <c r="Q20" s="5"/>
      <c r="R20" s="3">
        <v>3</v>
      </c>
      <c r="S20" s="3"/>
      <c r="T20" s="3">
        <v>3</v>
      </c>
      <c r="U20" s="3">
        <v>99</v>
      </c>
      <c r="V20" s="8"/>
      <c r="W20" s="3">
        <v>1000</v>
      </c>
      <c r="X20" s="3">
        <f t="shared" si="1"/>
        <v>7016</v>
      </c>
      <c r="Y20" s="3"/>
      <c r="Z20" s="3"/>
      <c r="AA20" s="3" t="s">
        <v>70</v>
      </c>
      <c r="AB20" s="3" t="s">
        <v>66</v>
      </c>
      <c r="AC20" s="9"/>
    </row>
    <row r="21" spans="1:29">
      <c r="A21" s="3">
        <f t="shared" si="0"/>
        <v>17</v>
      </c>
      <c r="B21" s="3">
        <v>7017</v>
      </c>
      <c r="C21" s="3">
        <v>6</v>
      </c>
      <c r="D21" s="3"/>
      <c r="E21" s="3">
        <v>5</v>
      </c>
      <c r="F21" s="3">
        <v>1</v>
      </c>
      <c r="G21" s="3" t="s">
        <v>110</v>
      </c>
      <c r="H21" s="3" t="s">
        <v>111</v>
      </c>
      <c r="I21" s="5" t="s">
        <v>112</v>
      </c>
      <c r="J21" s="5" t="s">
        <v>113</v>
      </c>
      <c r="K21" s="5" t="str">
        <f t="shared" si="2"/>
        <v>防御失败</v>
      </c>
      <c r="L21" s="3"/>
      <c r="M21" s="3"/>
      <c r="N21" s="3">
        <v>4014</v>
      </c>
      <c r="O21" s="5">
        <v>16</v>
      </c>
      <c r="P21" s="5">
        <v>28</v>
      </c>
      <c r="Q21" s="5"/>
      <c r="R21" s="3">
        <v>3</v>
      </c>
      <c r="S21" s="3"/>
      <c r="T21" s="3">
        <v>3</v>
      </c>
      <c r="U21" s="3">
        <v>99</v>
      </c>
      <c r="V21" s="8"/>
      <c r="W21" s="3">
        <v>1000</v>
      </c>
      <c r="X21" s="3">
        <f t="shared" si="1"/>
        <v>7017</v>
      </c>
      <c r="Y21" s="3"/>
      <c r="Z21" s="3"/>
      <c r="AA21" s="3" t="s">
        <v>70</v>
      </c>
      <c r="AB21" s="3" t="s">
        <v>66</v>
      </c>
      <c r="AC21" s="9"/>
    </row>
    <row r="22" spans="1:29">
      <c r="A22" s="3">
        <f t="shared" si="0"/>
        <v>18</v>
      </c>
      <c r="B22" s="3">
        <v>7018</v>
      </c>
      <c r="C22" s="3">
        <v>6</v>
      </c>
      <c r="D22" s="3"/>
      <c r="E22" s="3">
        <v>5</v>
      </c>
      <c r="F22" s="3">
        <v>2</v>
      </c>
      <c r="G22" s="3" t="s">
        <v>114</v>
      </c>
      <c r="H22" s="3" t="s">
        <v>115</v>
      </c>
      <c r="I22" s="5" t="s">
        <v>112</v>
      </c>
      <c r="J22" s="5" t="s">
        <v>113</v>
      </c>
      <c r="K22" s="5" t="str">
        <f t="shared" si="2"/>
        <v>高级失败</v>
      </c>
      <c r="L22" s="3"/>
      <c r="M22" s="3"/>
      <c r="N22" s="3">
        <v>4014</v>
      </c>
      <c r="O22" s="5">
        <v>16</v>
      </c>
      <c r="P22" s="5">
        <v>28</v>
      </c>
      <c r="Q22" s="5"/>
      <c r="R22" s="3">
        <v>3</v>
      </c>
      <c r="S22" s="3"/>
      <c r="T22" s="3">
        <v>3</v>
      </c>
      <c r="U22" s="3">
        <v>99</v>
      </c>
      <c r="V22" s="8"/>
      <c r="W22" s="3">
        <v>1000</v>
      </c>
      <c r="X22" s="3">
        <f t="shared" si="1"/>
        <v>7018</v>
      </c>
      <c r="Y22" s="3"/>
      <c r="Z22" s="3"/>
      <c r="AA22" s="3" t="s">
        <v>70</v>
      </c>
      <c r="AB22" s="3" t="s">
        <v>66</v>
      </c>
      <c r="AC22" s="9"/>
    </row>
    <row r="23" spans="1:29">
      <c r="A23" s="3">
        <f t="shared" si="0"/>
        <v>19</v>
      </c>
      <c r="B23" s="3">
        <v>7019</v>
      </c>
      <c r="C23" s="3">
        <v>6</v>
      </c>
      <c r="D23" s="3"/>
      <c r="E23" s="3">
        <v>5</v>
      </c>
      <c r="F23" s="3">
        <v>3</v>
      </c>
      <c r="G23" s="3" t="s">
        <v>116</v>
      </c>
      <c r="H23" s="3" t="s">
        <v>117</v>
      </c>
      <c r="I23" s="5" t="s">
        <v>112</v>
      </c>
      <c r="J23" s="5" t="s">
        <v>113</v>
      </c>
      <c r="K23" s="5" t="str">
        <f t="shared" si="2"/>
        <v>顶级失败</v>
      </c>
      <c r="L23" s="3"/>
      <c r="M23" s="3"/>
      <c r="N23" s="3">
        <v>4014</v>
      </c>
      <c r="O23" s="5">
        <v>16</v>
      </c>
      <c r="P23" s="5">
        <v>28</v>
      </c>
      <c r="Q23" s="5"/>
      <c r="R23" s="3">
        <v>3</v>
      </c>
      <c r="S23" s="3"/>
      <c r="T23" s="3">
        <v>3</v>
      </c>
      <c r="U23" s="3">
        <v>99</v>
      </c>
      <c r="V23" s="8"/>
      <c r="W23" s="3">
        <v>1000</v>
      </c>
      <c r="X23" s="3">
        <f t="shared" si="1"/>
        <v>7019</v>
      </c>
      <c r="Y23" s="3"/>
      <c r="Z23" s="3"/>
      <c r="AA23" s="3" t="s">
        <v>70</v>
      </c>
      <c r="AB23" s="3" t="s">
        <v>66</v>
      </c>
      <c r="AC23" s="9"/>
    </row>
    <row r="24" spans="1:29">
      <c r="A24" s="3">
        <f t="shared" si="0"/>
        <v>20</v>
      </c>
      <c r="B24" s="3">
        <v>7020</v>
      </c>
      <c r="C24" s="3">
        <v>6</v>
      </c>
      <c r="D24" s="3"/>
      <c r="E24" s="3">
        <v>5</v>
      </c>
      <c r="F24" s="3">
        <v>4</v>
      </c>
      <c r="G24" s="3" t="s">
        <v>118</v>
      </c>
      <c r="H24" s="3" t="s">
        <v>119</v>
      </c>
      <c r="I24" s="5" t="s">
        <v>120</v>
      </c>
      <c r="J24" s="5" t="s">
        <v>113</v>
      </c>
      <c r="K24" s="5" t="str">
        <f t="shared" si="2"/>
        <v>防御失败</v>
      </c>
      <c r="L24" s="3"/>
      <c r="M24" s="3"/>
      <c r="N24" s="3">
        <v>4014</v>
      </c>
      <c r="O24" s="5">
        <v>16</v>
      </c>
      <c r="P24" s="5">
        <v>28</v>
      </c>
      <c r="Q24" s="5"/>
      <c r="R24" s="3">
        <v>3</v>
      </c>
      <c r="S24" s="3"/>
      <c r="T24" s="3">
        <v>3</v>
      </c>
      <c r="U24" s="3">
        <v>99</v>
      </c>
      <c r="V24" s="8"/>
      <c r="W24" s="3">
        <v>1000</v>
      </c>
      <c r="X24" s="3">
        <f t="shared" si="1"/>
        <v>7020</v>
      </c>
      <c r="Y24" s="3"/>
      <c r="Z24" s="3"/>
      <c r="AA24" s="3" t="s">
        <v>70</v>
      </c>
      <c r="AB24" s="3" t="s">
        <v>66</v>
      </c>
      <c r="AC24" s="9"/>
    </row>
    <row r="25" spans="1:29">
      <c r="A25" s="3">
        <f t="shared" si="0"/>
        <v>21</v>
      </c>
      <c r="B25" s="3">
        <v>7021</v>
      </c>
      <c r="C25" s="3">
        <v>41</v>
      </c>
      <c r="D25" s="3"/>
      <c r="E25" s="4">
        <v>6</v>
      </c>
      <c r="F25" s="3">
        <v>1</v>
      </c>
      <c r="G25" s="3" t="s">
        <v>121</v>
      </c>
      <c r="H25" s="3" t="s">
        <v>122</v>
      </c>
      <c r="I25" s="6" t="s">
        <v>123</v>
      </c>
      <c r="J25" s="6" t="str">
        <f>"{-1}使用【"&amp;H25&amp;"】，给{-2}额外召唤了"&amp;MID(I25,7,1)&amp;"个怪物。"</f>
        <v>{-1}使用【捣蛋】，给{-2}额外召唤了2个怪物。</v>
      </c>
      <c r="K25" s="6"/>
      <c r="L25" s="4">
        <v>1</v>
      </c>
      <c r="M25" s="3"/>
      <c r="N25" s="3">
        <v>3002</v>
      </c>
      <c r="O25" s="6"/>
      <c r="P25" s="6"/>
      <c r="Q25" s="6"/>
      <c r="R25" s="3">
        <v>2</v>
      </c>
      <c r="S25" s="3"/>
      <c r="T25" s="3">
        <v>3</v>
      </c>
      <c r="U25" s="3">
        <v>99</v>
      </c>
      <c r="V25" s="8"/>
      <c r="W25" s="3">
        <v>1000</v>
      </c>
      <c r="X25" s="3">
        <f t="shared" si="1"/>
        <v>7021</v>
      </c>
      <c r="Y25" s="3"/>
      <c r="Z25" s="3">
        <v>2</v>
      </c>
      <c r="AA25" s="3" t="s">
        <v>65</v>
      </c>
      <c r="AB25" s="3" t="s">
        <v>66</v>
      </c>
      <c r="AC25" s="9"/>
    </row>
    <row r="26" spans="1:29">
      <c r="A26" s="3">
        <f t="shared" si="0"/>
        <v>22</v>
      </c>
      <c r="B26" s="3">
        <v>7022</v>
      </c>
      <c r="C26" s="3">
        <v>41</v>
      </c>
      <c r="D26" s="3"/>
      <c r="E26" s="4">
        <v>6</v>
      </c>
      <c r="F26" s="3">
        <v>2</v>
      </c>
      <c r="G26" s="3" t="s">
        <v>124</v>
      </c>
      <c r="H26" s="3" t="s">
        <v>125</v>
      </c>
      <c r="I26" s="6" t="s">
        <v>126</v>
      </c>
      <c r="J26" s="6" t="str">
        <f>"{-1}使用【"&amp;H26&amp;"】，给{-2}额外召唤了"&amp;MID(I26,7,1)&amp;"个怪物。"</f>
        <v>{-1}使用【高级捣蛋】，给{-2}额外召唤了4个怪物。</v>
      </c>
      <c r="K26" s="6"/>
      <c r="L26" s="4">
        <v>1</v>
      </c>
      <c r="M26" s="3"/>
      <c r="N26" s="3">
        <v>3002</v>
      </c>
      <c r="O26" s="6"/>
      <c r="P26" s="6"/>
      <c r="Q26" s="6"/>
      <c r="R26" s="3">
        <v>2</v>
      </c>
      <c r="S26" s="3"/>
      <c r="T26" s="3">
        <v>3</v>
      </c>
      <c r="U26" s="3">
        <v>99</v>
      </c>
      <c r="V26" s="8"/>
      <c r="W26" s="3">
        <v>1000</v>
      </c>
      <c r="X26" s="3">
        <f t="shared" si="1"/>
        <v>7022</v>
      </c>
      <c r="Y26" s="3"/>
      <c r="Z26" s="3">
        <v>2</v>
      </c>
      <c r="AA26" s="3" t="s">
        <v>65</v>
      </c>
      <c r="AB26" s="3" t="s">
        <v>66</v>
      </c>
      <c r="AC26" s="9"/>
    </row>
    <row r="27" spans="1:29">
      <c r="A27" s="3">
        <f t="shared" si="0"/>
        <v>23</v>
      </c>
      <c r="B27" s="3">
        <v>7023</v>
      </c>
      <c r="C27" s="3">
        <v>41</v>
      </c>
      <c r="D27" s="3"/>
      <c r="E27" s="4">
        <v>6</v>
      </c>
      <c r="F27" s="3">
        <v>3</v>
      </c>
      <c r="G27" s="3" t="s">
        <v>127</v>
      </c>
      <c r="H27" s="3" t="s">
        <v>128</v>
      </c>
      <c r="I27" s="6" t="s">
        <v>129</v>
      </c>
      <c r="J27" s="6" t="str">
        <f>"{-1}使用【"&amp;H27&amp;"】，给{-2}额外召唤了"&amp;MID(I27,7,1)&amp;"个怪物。"</f>
        <v>{-1}使用【顶级捣蛋】，给{-2}额外召唤了6个怪物。</v>
      </c>
      <c r="K27" s="6"/>
      <c r="L27" s="4">
        <v>1</v>
      </c>
      <c r="M27" s="3"/>
      <c r="N27" s="3">
        <v>3002</v>
      </c>
      <c r="O27" s="6"/>
      <c r="P27" s="6"/>
      <c r="Q27" s="6"/>
      <c r="R27" s="3">
        <v>2</v>
      </c>
      <c r="S27" s="3"/>
      <c r="T27" s="3">
        <v>3</v>
      </c>
      <c r="U27" s="3">
        <v>99</v>
      </c>
      <c r="V27" s="8"/>
      <c r="W27" s="3">
        <v>1000</v>
      </c>
      <c r="X27" s="3">
        <f t="shared" si="1"/>
        <v>7023</v>
      </c>
      <c r="Y27" s="3"/>
      <c r="Z27" s="3">
        <v>2</v>
      </c>
      <c r="AA27" s="3" t="s">
        <v>65</v>
      </c>
      <c r="AB27" s="3" t="s">
        <v>66</v>
      </c>
      <c r="AC27" s="9"/>
    </row>
    <row r="28" spans="1:29">
      <c r="A28" s="3">
        <f t="shared" si="0"/>
        <v>24</v>
      </c>
      <c r="B28" s="3">
        <v>7024</v>
      </c>
      <c r="C28" s="3">
        <v>41</v>
      </c>
      <c r="D28" s="3"/>
      <c r="E28" s="4">
        <v>6</v>
      </c>
      <c r="F28" s="3">
        <v>4</v>
      </c>
      <c r="G28" s="3" t="s">
        <v>130</v>
      </c>
      <c r="H28" s="3" t="s">
        <v>131</v>
      </c>
      <c r="I28" s="6" t="s">
        <v>132</v>
      </c>
      <c r="J28" s="6" t="str">
        <f>"{-1}使用【"&amp;H28&amp;"】，给{-2}额外召唤了"&amp;MID(I28,7,2)&amp;"个怪物。"</f>
        <v>{-1}使用【捣蛋波波】，给{-2}额外召唤了10个怪物。</v>
      </c>
      <c r="K28" s="6"/>
      <c r="L28" s="4">
        <v>1</v>
      </c>
      <c r="M28" s="3"/>
      <c r="N28" s="3">
        <v>3002</v>
      </c>
      <c r="O28" s="6"/>
      <c r="P28" s="6"/>
      <c r="Q28" s="6"/>
      <c r="R28" s="3">
        <v>2</v>
      </c>
      <c r="S28" s="3"/>
      <c r="T28" s="3">
        <v>3</v>
      </c>
      <c r="U28" s="3">
        <v>99</v>
      </c>
      <c r="V28" s="8"/>
      <c r="W28" s="3">
        <v>1000</v>
      </c>
      <c r="X28" s="3">
        <f t="shared" si="1"/>
        <v>7024</v>
      </c>
      <c r="Y28" s="3"/>
      <c r="Z28" s="3">
        <v>2</v>
      </c>
      <c r="AA28" s="3" t="s">
        <v>65</v>
      </c>
      <c r="AB28" s="3" t="s">
        <v>66</v>
      </c>
      <c r="AC28" s="9"/>
    </row>
    <row r="29" spans="1:29">
      <c r="A29" s="3">
        <f t="shared" si="0"/>
        <v>25</v>
      </c>
      <c r="B29" s="3">
        <v>7025</v>
      </c>
      <c r="C29" s="3">
        <v>24</v>
      </c>
      <c r="D29" s="3"/>
      <c r="E29" s="3">
        <v>7</v>
      </c>
      <c r="F29" s="3">
        <v>1</v>
      </c>
      <c r="G29" s="3" t="s">
        <v>133</v>
      </c>
      <c r="H29" s="3" t="s">
        <v>134</v>
      </c>
      <c r="I29" s="5" t="s">
        <v>135</v>
      </c>
      <c r="J29" s="5" t="str">
        <f>"{-1}使用【"&amp;H29&amp;"】，{-2}棋盘的1格被冰冻!"</f>
        <v>{-1}使用【冰冻】，{-2}棋盘的1格被冰冻!</v>
      </c>
      <c r="K29" s="5" t="str">
        <f>LEFT(H29,2)&amp;"失败"</f>
        <v>冰冻失败</v>
      </c>
      <c r="L29" s="3"/>
      <c r="M29" s="3"/>
      <c r="N29" s="3">
        <v>4010</v>
      </c>
      <c r="O29" s="5">
        <v>8</v>
      </c>
      <c r="P29" s="5">
        <v>28</v>
      </c>
      <c r="Q29" s="5"/>
      <c r="R29" s="3">
        <v>4</v>
      </c>
      <c r="S29" s="3">
        <v>1061</v>
      </c>
      <c r="T29" s="3">
        <v>3</v>
      </c>
      <c r="U29" s="3">
        <v>99</v>
      </c>
      <c r="V29" s="8"/>
      <c r="W29" s="3">
        <v>1000</v>
      </c>
      <c r="X29" s="3">
        <f t="shared" si="1"/>
        <v>7025</v>
      </c>
      <c r="Y29" s="3"/>
      <c r="Z29" s="3"/>
      <c r="AA29" s="3" t="s">
        <v>74</v>
      </c>
      <c r="AB29" s="3" t="s">
        <v>66</v>
      </c>
      <c r="AC29" s="9"/>
    </row>
    <row r="30" spans="1:29">
      <c r="A30" s="3">
        <f t="shared" si="0"/>
        <v>26</v>
      </c>
      <c r="B30" s="3">
        <v>7026</v>
      </c>
      <c r="C30" s="3">
        <v>24</v>
      </c>
      <c r="D30" s="3"/>
      <c r="E30" s="3">
        <v>7</v>
      </c>
      <c r="F30" s="3">
        <v>2</v>
      </c>
      <c r="G30" s="3" t="s">
        <v>136</v>
      </c>
      <c r="H30" s="3" t="s">
        <v>137</v>
      </c>
      <c r="I30" s="5" t="s">
        <v>135</v>
      </c>
      <c r="J30" s="5" t="str">
        <f>"{-1}使用【"&amp;H30&amp;"】，{-2}棋盘的1格被冰冻!"</f>
        <v>{-1}使用【高级冰冻】，{-2}棋盘的1格被冰冻!</v>
      </c>
      <c r="K30" s="5" t="str">
        <f>LEFT(H30,2)&amp;"失败"</f>
        <v>高级失败</v>
      </c>
      <c r="L30" s="3"/>
      <c r="M30" s="3"/>
      <c r="N30" s="3">
        <v>4010</v>
      </c>
      <c r="O30" s="5">
        <v>8</v>
      </c>
      <c r="P30" s="5">
        <v>28</v>
      </c>
      <c r="Q30" s="5"/>
      <c r="R30" s="3">
        <v>4</v>
      </c>
      <c r="S30" s="3">
        <v>1061</v>
      </c>
      <c r="T30" s="3">
        <v>3</v>
      </c>
      <c r="U30" s="3">
        <v>99</v>
      </c>
      <c r="V30" s="8"/>
      <c r="W30" s="3">
        <v>1000</v>
      </c>
      <c r="X30" s="3">
        <f t="shared" si="1"/>
        <v>7026</v>
      </c>
      <c r="Y30" s="3"/>
      <c r="Z30" s="3"/>
      <c r="AA30" s="3" t="s">
        <v>74</v>
      </c>
      <c r="AB30" s="3" t="s">
        <v>66</v>
      </c>
      <c r="AC30" s="9"/>
    </row>
    <row r="31" spans="1:29">
      <c r="A31" s="3">
        <f t="shared" si="0"/>
        <v>27</v>
      </c>
      <c r="B31" s="3">
        <v>7027</v>
      </c>
      <c r="C31" s="3">
        <v>24</v>
      </c>
      <c r="D31" s="3"/>
      <c r="E31" s="3">
        <v>7</v>
      </c>
      <c r="F31" s="3">
        <v>3</v>
      </c>
      <c r="G31" s="3" t="s">
        <v>138</v>
      </c>
      <c r="H31" s="3" t="s">
        <v>139</v>
      </c>
      <c r="I31" s="5" t="s">
        <v>140</v>
      </c>
      <c r="J31" s="5" t="str">
        <f>"{-1}使用【"&amp;H31&amp;"】，{-2}棋盘的2格被冰冻!"</f>
        <v>{-1}使用【顶级冰冻】，{-2}棋盘的2格被冰冻!</v>
      </c>
      <c r="K31" s="5" t="str">
        <f>LEFT(H31,2)&amp;"失败"</f>
        <v>顶级失败</v>
      </c>
      <c r="L31" s="3"/>
      <c r="M31" s="3"/>
      <c r="N31" s="3">
        <v>4010</v>
      </c>
      <c r="O31" s="5">
        <v>8</v>
      </c>
      <c r="P31" s="5">
        <v>28</v>
      </c>
      <c r="Q31" s="5"/>
      <c r="R31" s="3">
        <v>4</v>
      </c>
      <c r="S31" s="3">
        <v>1061</v>
      </c>
      <c r="T31" s="3">
        <v>3</v>
      </c>
      <c r="U31" s="3">
        <v>99</v>
      </c>
      <c r="V31" s="8"/>
      <c r="W31" s="3">
        <v>1000</v>
      </c>
      <c r="X31" s="3">
        <f t="shared" si="1"/>
        <v>7027</v>
      </c>
      <c r="Y31" s="3"/>
      <c r="Z31" s="3"/>
      <c r="AA31" s="3" t="s">
        <v>74</v>
      </c>
      <c r="AB31" s="3" t="s">
        <v>66</v>
      </c>
      <c r="AC31" s="9"/>
    </row>
    <row r="32" spans="1:29">
      <c r="A32" s="3">
        <f t="shared" si="0"/>
        <v>28</v>
      </c>
      <c r="B32" s="3">
        <v>7028</v>
      </c>
      <c r="C32" s="3">
        <v>24</v>
      </c>
      <c r="D32" s="3"/>
      <c r="E32" s="3">
        <v>7</v>
      </c>
      <c r="F32" s="3">
        <v>4</v>
      </c>
      <c r="G32" s="3" t="s">
        <v>141</v>
      </c>
      <c r="H32" s="3" t="s">
        <v>142</v>
      </c>
      <c r="I32" s="5" t="s">
        <v>143</v>
      </c>
      <c r="J32" s="5" t="str">
        <f>"{-1}使用【"&amp;H32&amp;"】，{-2}棋盘的4格被冰冻!"</f>
        <v>{-1}使用【寒冰之冻】，{-2}棋盘的4格被冰冻!</v>
      </c>
      <c r="K32" s="5" t="str">
        <f>LEFT(H32,2)&amp;"失败"</f>
        <v>寒冰失败</v>
      </c>
      <c r="L32" s="3"/>
      <c r="M32" s="3"/>
      <c r="N32" s="3">
        <v>4010</v>
      </c>
      <c r="O32" s="5">
        <v>8</v>
      </c>
      <c r="P32" s="5">
        <v>28</v>
      </c>
      <c r="Q32" s="5"/>
      <c r="R32" s="3">
        <v>4</v>
      </c>
      <c r="S32" s="3">
        <v>1061</v>
      </c>
      <c r="T32" s="3">
        <v>3</v>
      </c>
      <c r="U32" s="3">
        <v>99</v>
      </c>
      <c r="V32" s="8"/>
      <c r="W32" s="3">
        <v>1000</v>
      </c>
      <c r="X32" s="3">
        <f t="shared" si="1"/>
        <v>7028</v>
      </c>
      <c r="Y32" s="3"/>
      <c r="Z32" s="3"/>
      <c r="AA32" s="3" t="s">
        <v>74</v>
      </c>
      <c r="AB32" s="3" t="s">
        <v>66</v>
      </c>
      <c r="AC32" s="9"/>
    </row>
    <row r="33" spans="1:29">
      <c r="A33" s="3">
        <f t="shared" si="0"/>
        <v>29</v>
      </c>
      <c r="B33" s="3">
        <v>7029</v>
      </c>
      <c r="C33" s="3">
        <v>29</v>
      </c>
      <c r="D33" s="3"/>
      <c r="E33" s="3">
        <v>8</v>
      </c>
      <c r="F33" s="3">
        <v>1</v>
      </c>
      <c r="G33" s="3" t="s">
        <v>144</v>
      </c>
      <c r="H33" s="3" t="s">
        <v>145</v>
      </c>
      <c r="I33" s="5" t="s">
        <v>146</v>
      </c>
      <c r="J33" s="5" t="str">
        <f>"{-2}受到【"&amp;H33&amp;"】压制，后续10秒所有英雄的伤害-40%。"</f>
        <v>{-2}受到【虚弱】压制，后续10秒所有英雄的伤害-40%。</v>
      </c>
      <c r="K33" s="5"/>
      <c r="L33" s="3">
        <v>1</v>
      </c>
      <c r="M33" s="3"/>
      <c r="N33" s="3">
        <v>3002</v>
      </c>
      <c r="O33" s="5">
        <v>2</v>
      </c>
      <c r="P33" s="5"/>
      <c r="Q33" s="5"/>
      <c r="R33" s="3">
        <v>2</v>
      </c>
      <c r="S33" s="3"/>
      <c r="T33" s="3">
        <v>3</v>
      </c>
      <c r="U33" s="3">
        <v>99</v>
      </c>
      <c r="V33" s="8"/>
      <c r="W33" s="3">
        <v>1000</v>
      </c>
      <c r="X33" s="3">
        <f t="shared" si="1"/>
        <v>7029</v>
      </c>
      <c r="Y33" s="3"/>
      <c r="Z33" s="3"/>
      <c r="AA33" s="3" t="s">
        <v>65</v>
      </c>
      <c r="AB33" s="3" t="s">
        <v>66</v>
      </c>
      <c r="AC33" s="9"/>
    </row>
    <row r="34" spans="1:29">
      <c r="A34" s="3">
        <f t="shared" si="0"/>
        <v>30</v>
      </c>
      <c r="B34" s="3">
        <v>7030</v>
      </c>
      <c r="C34" s="3">
        <v>29</v>
      </c>
      <c r="D34" s="3"/>
      <c r="E34" s="3">
        <v>8</v>
      </c>
      <c r="F34" s="3">
        <v>2</v>
      </c>
      <c r="G34" s="3" t="s">
        <v>147</v>
      </c>
      <c r="H34" s="3" t="s">
        <v>148</v>
      </c>
      <c r="I34" s="5" t="s">
        <v>149</v>
      </c>
      <c r="J34" s="5" t="str">
        <f>"{-2}受到【"&amp;H34&amp;"】压制，后续10秒所有英雄的伤害-40%。"</f>
        <v>{-2}受到【高级虚弱】压制，后续10秒所有英雄的伤害-40%。</v>
      </c>
      <c r="K34" s="5"/>
      <c r="L34" s="3">
        <v>1</v>
      </c>
      <c r="M34" s="3"/>
      <c r="N34" s="3">
        <v>3002</v>
      </c>
      <c r="O34" s="5">
        <v>2</v>
      </c>
      <c r="P34" s="5"/>
      <c r="Q34" s="5"/>
      <c r="R34" s="3">
        <v>2</v>
      </c>
      <c r="S34" s="3"/>
      <c r="T34" s="3">
        <v>3</v>
      </c>
      <c r="U34" s="3">
        <v>99</v>
      </c>
      <c r="V34" s="8"/>
      <c r="W34" s="3">
        <v>1000</v>
      </c>
      <c r="X34" s="3">
        <f t="shared" si="1"/>
        <v>7030</v>
      </c>
      <c r="Y34" s="3"/>
      <c r="Z34" s="3"/>
      <c r="AA34" s="3" t="s">
        <v>65</v>
      </c>
      <c r="AB34" s="3" t="s">
        <v>66</v>
      </c>
      <c r="AC34" s="9"/>
    </row>
    <row r="35" spans="1:29">
      <c r="A35" s="3">
        <f t="shared" si="0"/>
        <v>31</v>
      </c>
      <c r="B35" s="3">
        <v>7031</v>
      </c>
      <c r="C35" s="3">
        <v>29</v>
      </c>
      <c r="D35" s="3"/>
      <c r="E35" s="3">
        <v>8</v>
      </c>
      <c r="F35" s="3">
        <v>3</v>
      </c>
      <c r="G35" s="3" t="s">
        <v>150</v>
      </c>
      <c r="H35" s="3" t="s">
        <v>151</v>
      </c>
      <c r="I35" s="5" t="s">
        <v>152</v>
      </c>
      <c r="J35" s="5" t="str">
        <f>"{-2}受到【"&amp;H35&amp;"】压制，后续10秒所有英雄的伤害-40%。"</f>
        <v>{-2}受到【顶级虚弱】压制，后续10秒所有英雄的伤害-40%。</v>
      </c>
      <c r="K35" s="5"/>
      <c r="L35" s="3">
        <v>1</v>
      </c>
      <c r="M35" s="3"/>
      <c r="N35" s="3">
        <v>3002</v>
      </c>
      <c r="O35" s="5">
        <v>2</v>
      </c>
      <c r="P35" s="5"/>
      <c r="Q35" s="5"/>
      <c r="R35" s="3">
        <v>2</v>
      </c>
      <c r="S35" s="3"/>
      <c r="T35" s="3">
        <v>3</v>
      </c>
      <c r="U35" s="3">
        <v>99</v>
      </c>
      <c r="V35" s="8"/>
      <c r="W35" s="3">
        <v>1000</v>
      </c>
      <c r="X35" s="3">
        <f t="shared" si="1"/>
        <v>7031</v>
      </c>
      <c r="Y35" s="3"/>
      <c r="Z35" s="3"/>
      <c r="AA35" s="3" t="s">
        <v>65</v>
      </c>
      <c r="AB35" s="3" t="s">
        <v>66</v>
      </c>
      <c r="AC35" s="9"/>
    </row>
    <row r="36" spans="1:29">
      <c r="A36" s="3">
        <f t="shared" si="0"/>
        <v>32</v>
      </c>
      <c r="B36" s="3">
        <v>7032</v>
      </c>
      <c r="C36" s="3">
        <v>29</v>
      </c>
      <c r="D36" s="3"/>
      <c r="E36" s="3">
        <v>8</v>
      </c>
      <c r="F36" s="3">
        <v>4</v>
      </c>
      <c r="G36" s="3" t="s">
        <v>153</v>
      </c>
      <c r="H36" s="3" t="s">
        <v>154</v>
      </c>
      <c r="I36" s="5" t="s">
        <v>155</v>
      </c>
      <c r="J36" s="5" t="str">
        <f>"{-2}受到【"&amp;H36&amp;"】压制，后续10秒所有英雄的伤害-40%。"</f>
        <v>{-2}受到【神之钝化】压制，后续10秒所有英雄的伤害-40%。</v>
      </c>
      <c r="K36" s="5"/>
      <c r="L36" s="3">
        <v>1</v>
      </c>
      <c r="M36" s="3"/>
      <c r="N36" s="3">
        <v>3002</v>
      </c>
      <c r="O36" s="5">
        <v>2</v>
      </c>
      <c r="P36" s="5"/>
      <c r="Q36" s="5"/>
      <c r="R36" s="3">
        <v>2</v>
      </c>
      <c r="S36" s="3"/>
      <c r="T36" s="3">
        <v>3</v>
      </c>
      <c r="U36" s="3">
        <v>99</v>
      </c>
      <c r="V36" s="8"/>
      <c r="W36" s="3">
        <v>1000</v>
      </c>
      <c r="X36" s="3">
        <f t="shared" si="1"/>
        <v>7032</v>
      </c>
      <c r="Y36" s="3"/>
      <c r="Z36" s="3"/>
      <c r="AA36" s="3" t="s">
        <v>65</v>
      </c>
      <c r="AB36" s="3" t="s">
        <v>66</v>
      </c>
      <c r="AC36" s="9"/>
    </row>
    <row r="37" spans="1:29">
      <c r="A37" s="3">
        <f t="shared" si="0"/>
        <v>33</v>
      </c>
      <c r="B37" s="3">
        <v>7033</v>
      </c>
      <c r="C37" s="3">
        <v>53</v>
      </c>
      <c r="D37" s="3"/>
      <c r="E37" s="3">
        <v>9</v>
      </c>
      <c r="F37" s="3">
        <v>1</v>
      </c>
      <c r="G37" s="3" t="s">
        <v>156</v>
      </c>
      <c r="H37" s="3" t="s">
        <v>157</v>
      </c>
      <c r="I37" s="5" t="s">
        <v>158</v>
      </c>
      <c r="J37" s="5" t="str">
        <f>"{-2}受到【"&amp;H37&amp;"】压制，后续8秒所有英雄的攻击速度-30%。"</f>
        <v>{-2}受到【迟缓】压制，后续8秒所有英雄的攻击速度-30%。</v>
      </c>
      <c r="K37" s="5"/>
      <c r="L37" s="3">
        <v>1</v>
      </c>
      <c r="M37" s="3"/>
      <c r="N37" s="3">
        <v>3002</v>
      </c>
      <c r="O37" s="5">
        <v>24</v>
      </c>
      <c r="P37" s="5"/>
      <c r="Q37" s="5"/>
      <c r="R37" s="3">
        <v>1</v>
      </c>
      <c r="S37" s="3"/>
      <c r="T37" s="3">
        <v>3</v>
      </c>
      <c r="U37" s="3">
        <v>99</v>
      </c>
      <c r="V37" s="8"/>
      <c r="W37" s="3">
        <v>1000</v>
      </c>
      <c r="X37" s="3">
        <f t="shared" si="1"/>
        <v>7033</v>
      </c>
      <c r="Y37" s="3"/>
      <c r="Z37" s="3"/>
      <c r="AA37" s="3" t="s">
        <v>159</v>
      </c>
      <c r="AB37" s="3" t="s">
        <v>66</v>
      </c>
      <c r="AC37" s="9"/>
    </row>
    <row r="38" spans="1:29">
      <c r="A38" s="3">
        <f t="shared" si="0"/>
        <v>34</v>
      </c>
      <c r="B38" s="3">
        <v>7034</v>
      </c>
      <c r="C38" s="3">
        <v>53</v>
      </c>
      <c r="D38" s="3"/>
      <c r="E38" s="3">
        <v>9</v>
      </c>
      <c r="F38" s="3">
        <v>2</v>
      </c>
      <c r="G38" s="3" t="s">
        <v>160</v>
      </c>
      <c r="H38" s="3" t="s">
        <v>161</v>
      </c>
      <c r="I38" s="5" t="s">
        <v>162</v>
      </c>
      <c r="J38" s="5" t="str">
        <f>"{-2}受到【"&amp;H38&amp;"】压制，后续8秒所有英雄的攻击速度-30%。"</f>
        <v>{-2}受到【高级迟缓】压制，后续8秒所有英雄的攻击速度-30%。</v>
      </c>
      <c r="K38" s="5"/>
      <c r="L38" s="3">
        <v>1</v>
      </c>
      <c r="M38" s="3"/>
      <c r="N38" s="3">
        <v>3002</v>
      </c>
      <c r="O38" s="5">
        <v>24</v>
      </c>
      <c r="P38" s="5"/>
      <c r="Q38" s="5"/>
      <c r="R38" s="3">
        <v>1</v>
      </c>
      <c r="S38" s="3"/>
      <c r="T38" s="3">
        <v>3</v>
      </c>
      <c r="U38" s="3">
        <v>99</v>
      </c>
      <c r="V38" s="8"/>
      <c r="W38" s="3">
        <v>1000</v>
      </c>
      <c r="X38" s="3">
        <f t="shared" ref="X38:X54" si="3">B38</f>
        <v>7034</v>
      </c>
      <c r="Y38" s="3"/>
      <c r="Z38" s="3"/>
      <c r="AA38" s="3" t="s">
        <v>159</v>
      </c>
      <c r="AB38" s="3" t="s">
        <v>66</v>
      </c>
      <c r="AC38" s="9"/>
    </row>
    <row r="39" spans="1:29">
      <c r="A39" s="3">
        <f t="shared" si="0"/>
        <v>35</v>
      </c>
      <c r="B39" s="3">
        <v>7035</v>
      </c>
      <c r="C39" s="3">
        <v>53</v>
      </c>
      <c r="D39" s="3"/>
      <c r="E39" s="3">
        <v>9</v>
      </c>
      <c r="F39" s="3">
        <v>3</v>
      </c>
      <c r="G39" s="3" t="s">
        <v>163</v>
      </c>
      <c r="H39" s="3" t="s">
        <v>164</v>
      </c>
      <c r="I39" s="5" t="s">
        <v>165</v>
      </c>
      <c r="J39" s="5" t="str">
        <f>"{-2}受到【"&amp;H39&amp;"】压制，后续8秒所有英雄的攻击速度-30%。"</f>
        <v>{-2}受到【顶级迟缓】压制，后续8秒所有英雄的攻击速度-30%。</v>
      </c>
      <c r="K39" s="5"/>
      <c r="L39" s="3">
        <v>1</v>
      </c>
      <c r="M39" s="3"/>
      <c r="N39" s="3">
        <v>3002</v>
      </c>
      <c r="O39" s="5">
        <v>24</v>
      </c>
      <c r="P39" s="5"/>
      <c r="Q39" s="5"/>
      <c r="R39" s="3">
        <v>1</v>
      </c>
      <c r="S39" s="3"/>
      <c r="T39" s="3">
        <v>3</v>
      </c>
      <c r="U39" s="3">
        <v>99</v>
      </c>
      <c r="V39" s="8"/>
      <c r="W39" s="3">
        <v>1000</v>
      </c>
      <c r="X39" s="3">
        <f t="shared" si="3"/>
        <v>7035</v>
      </c>
      <c r="Y39" s="3"/>
      <c r="Z39" s="3"/>
      <c r="AA39" s="3" t="s">
        <v>159</v>
      </c>
      <c r="AB39" s="3" t="s">
        <v>66</v>
      </c>
      <c r="AC39" s="9"/>
    </row>
    <row r="40" spans="1:29">
      <c r="A40" s="3">
        <f t="shared" si="0"/>
        <v>36</v>
      </c>
      <c r="B40" s="3">
        <v>7036</v>
      </c>
      <c r="C40" s="3">
        <v>53</v>
      </c>
      <c r="D40" s="3"/>
      <c r="E40" s="3">
        <v>9</v>
      </c>
      <c r="F40" s="3">
        <v>4</v>
      </c>
      <c r="G40" s="3" t="s">
        <v>166</v>
      </c>
      <c r="H40" s="3" t="s">
        <v>167</v>
      </c>
      <c r="I40" s="5" t="s">
        <v>168</v>
      </c>
      <c r="J40" s="5" t="str">
        <f>"{-2}受到【"&amp;H40&amp;"】压制，后续8秒所有英雄的攻击速度-30%。"</f>
        <v>{-2}受到【动履如龟】压制，后续8秒所有英雄的攻击速度-30%。</v>
      </c>
      <c r="K40" s="5"/>
      <c r="L40" s="3">
        <v>1</v>
      </c>
      <c r="M40" s="3"/>
      <c r="N40" s="3">
        <v>3002</v>
      </c>
      <c r="O40" s="5">
        <v>24</v>
      </c>
      <c r="P40" s="5"/>
      <c r="Q40" s="5"/>
      <c r="R40" s="3">
        <v>1</v>
      </c>
      <c r="S40" s="3"/>
      <c r="T40" s="3">
        <v>3</v>
      </c>
      <c r="U40" s="3">
        <v>99</v>
      </c>
      <c r="V40" s="8"/>
      <c r="W40" s="3">
        <v>1000</v>
      </c>
      <c r="X40" s="3">
        <f t="shared" si="3"/>
        <v>7036</v>
      </c>
      <c r="Y40" s="3"/>
      <c r="Z40" s="3"/>
      <c r="AA40" s="3" t="s">
        <v>159</v>
      </c>
      <c r="AB40" s="3" t="s">
        <v>66</v>
      </c>
      <c r="AC40" s="9"/>
    </row>
    <row r="41" spans="1:29">
      <c r="A41" s="3">
        <f t="shared" si="0"/>
        <v>37</v>
      </c>
      <c r="B41" s="3">
        <v>7037</v>
      </c>
      <c r="C41" s="3">
        <v>39</v>
      </c>
      <c r="D41" s="3"/>
      <c r="E41" s="3">
        <v>10</v>
      </c>
      <c r="F41" s="3">
        <v>1</v>
      </c>
      <c r="G41" s="3" t="s">
        <v>169</v>
      </c>
      <c r="H41" s="3" t="s">
        <v>170</v>
      </c>
      <c r="I41" s="5" t="s">
        <v>171</v>
      </c>
      <c r="J41" s="5" t="str">
        <f>"{-1}使用【"&amp;H41&amp;"】，英雄魔力恢复效果永久+70%!"</f>
        <v>{-1}使用【能量】，英雄魔力恢复效果永久+70%!</v>
      </c>
      <c r="K41" s="5"/>
      <c r="L41" s="3">
        <v>1</v>
      </c>
      <c r="M41" s="3"/>
      <c r="N41" s="3">
        <v>3002</v>
      </c>
      <c r="O41" s="5">
        <v>5</v>
      </c>
      <c r="P41" s="5"/>
      <c r="Q41" s="5"/>
      <c r="R41" s="3">
        <v>4</v>
      </c>
      <c r="S41" s="3">
        <v>1031</v>
      </c>
      <c r="T41" s="3">
        <v>2</v>
      </c>
      <c r="U41" s="3">
        <v>99</v>
      </c>
      <c r="V41" s="8"/>
      <c r="W41" s="3">
        <v>1000</v>
      </c>
      <c r="X41" s="3">
        <f t="shared" si="3"/>
        <v>7037</v>
      </c>
      <c r="Y41" s="3"/>
      <c r="Z41" s="3"/>
      <c r="AA41" s="3" t="s">
        <v>74</v>
      </c>
      <c r="AB41" s="3" t="s">
        <v>66</v>
      </c>
      <c r="AC41" s="9"/>
    </row>
    <row r="42" spans="1:29">
      <c r="A42" s="3">
        <f t="shared" si="0"/>
        <v>38</v>
      </c>
      <c r="B42" s="3">
        <v>7038</v>
      </c>
      <c r="C42" s="3">
        <v>39</v>
      </c>
      <c r="D42" s="3"/>
      <c r="E42" s="3">
        <v>10</v>
      </c>
      <c r="F42" s="3">
        <v>2</v>
      </c>
      <c r="G42" s="3" t="s">
        <v>172</v>
      </c>
      <c r="H42" s="3" t="s">
        <v>173</v>
      </c>
      <c r="I42" s="5" t="s">
        <v>174</v>
      </c>
      <c r="J42" s="5" t="str">
        <f>"{-1}使用【"&amp;H42&amp;"】，英雄魔力恢复效果永久+70%!"</f>
        <v>{-1}使用【高级能量】，英雄魔力恢复效果永久+70%!</v>
      </c>
      <c r="K42" s="5"/>
      <c r="L42" s="3">
        <v>1</v>
      </c>
      <c r="M42" s="3"/>
      <c r="N42" s="3">
        <v>3002</v>
      </c>
      <c r="O42" s="5">
        <v>5</v>
      </c>
      <c r="P42" s="5"/>
      <c r="Q42" s="5"/>
      <c r="R42" s="3">
        <v>4</v>
      </c>
      <c r="S42" s="3">
        <v>1031</v>
      </c>
      <c r="T42" s="3">
        <v>2</v>
      </c>
      <c r="U42" s="3">
        <v>99</v>
      </c>
      <c r="V42" s="8"/>
      <c r="W42" s="3">
        <v>1000</v>
      </c>
      <c r="X42" s="3">
        <f t="shared" si="3"/>
        <v>7038</v>
      </c>
      <c r="Y42" s="3"/>
      <c r="Z42" s="3"/>
      <c r="AA42" s="3" t="s">
        <v>74</v>
      </c>
      <c r="AB42" s="3" t="s">
        <v>66</v>
      </c>
      <c r="AC42" s="9"/>
    </row>
    <row r="43" spans="1:29">
      <c r="A43" s="3">
        <f t="shared" si="0"/>
        <v>39</v>
      </c>
      <c r="B43" s="3">
        <v>7039</v>
      </c>
      <c r="C43" s="3">
        <v>39</v>
      </c>
      <c r="D43" s="3"/>
      <c r="E43" s="3">
        <v>10</v>
      </c>
      <c r="F43" s="3">
        <v>3</v>
      </c>
      <c r="G43" s="3" t="s">
        <v>175</v>
      </c>
      <c r="H43" s="3" t="s">
        <v>176</v>
      </c>
      <c r="I43" s="5" t="s">
        <v>177</v>
      </c>
      <c r="J43" s="5" t="str">
        <f>"{-1}使用【"&amp;H43&amp;"】，英雄魔力恢复效果永久+70%!"</f>
        <v>{-1}使用【顶级能量】，英雄魔力恢复效果永久+70%!</v>
      </c>
      <c r="K43" s="5"/>
      <c r="L43" s="3">
        <v>1</v>
      </c>
      <c r="M43" s="3"/>
      <c r="N43" s="3">
        <v>3002</v>
      </c>
      <c r="O43" s="5">
        <v>5</v>
      </c>
      <c r="P43" s="5"/>
      <c r="Q43" s="5"/>
      <c r="R43" s="3">
        <v>4</v>
      </c>
      <c r="S43" s="3">
        <v>1031</v>
      </c>
      <c r="T43" s="3">
        <v>2</v>
      </c>
      <c r="U43" s="3">
        <v>99</v>
      </c>
      <c r="V43" s="8"/>
      <c r="W43" s="3">
        <v>1000</v>
      </c>
      <c r="X43" s="3">
        <f t="shared" si="3"/>
        <v>7039</v>
      </c>
      <c r="Y43" s="3"/>
      <c r="Z43" s="3"/>
      <c r="AA43" s="3" t="s">
        <v>74</v>
      </c>
      <c r="AB43" s="3" t="s">
        <v>66</v>
      </c>
      <c r="AC43" s="9"/>
    </row>
    <row r="44" spans="1:29">
      <c r="A44" s="3">
        <f t="shared" si="0"/>
        <v>40</v>
      </c>
      <c r="B44" s="3">
        <v>7040</v>
      </c>
      <c r="C44" s="3">
        <v>39</v>
      </c>
      <c r="D44" s="3"/>
      <c r="E44" s="3">
        <v>10</v>
      </c>
      <c r="F44" s="3">
        <v>4</v>
      </c>
      <c r="G44" s="3" t="s">
        <v>178</v>
      </c>
      <c r="H44" s="3" t="s">
        <v>179</v>
      </c>
      <c r="I44" s="5" t="s">
        <v>180</v>
      </c>
      <c r="J44" s="5" t="str">
        <f>"{-1}使用【"&amp;H44&amp;"】，英雄魔力恢复效果永久+70%!"</f>
        <v>{-1}使用【代谢加速】，英雄魔力恢复效果永久+70%!</v>
      </c>
      <c r="K44" s="5"/>
      <c r="L44" s="3">
        <v>1</v>
      </c>
      <c r="M44" s="3"/>
      <c r="N44" s="3">
        <v>3002</v>
      </c>
      <c r="O44" s="5">
        <v>5</v>
      </c>
      <c r="P44" s="5"/>
      <c r="Q44" s="5"/>
      <c r="R44" s="3">
        <v>4</v>
      </c>
      <c r="S44" s="3">
        <v>1031</v>
      </c>
      <c r="T44" s="3">
        <v>2</v>
      </c>
      <c r="U44" s="3">
        <v>99</v>
      </c>
      <c r="V44" s="8"/>
      <c r="W44" s="3">
        <v>1000</v>
      </c>
      <c r="X44" s="3">
        <f t="shared" si="3"/>
        <v>7040</v>
      </c>
      <c r="Y44" s="3"/>
      <c r="Z44" s="3"/>
      <c r="AA44" s="3" t="s">
        <v>74</v>
      </c>
      <c r="AB44" s="3" t="s">
        <v>66</v>
      </c>
      <c r="AC44" s="9"/>
    </row>
    <row r="45" spans="1:29">
      <c r="A45" s="3">
        <f t="shared" si="0"/>
        <v>41</v>
      </c>
      <c r="B45" s="3">
        <v>7041</v>
      </c>
      <c r="C45" s="3">
        <v>29</v>
      </c>
      <c r="D45" s="3"/>
      <c r="E45" s="3">
        <v>11</v>
      </c>
      <c r="F45" s="3">
        <v>1</v>
      </c>
      <c r="G45" s="3" t="s">
        <v>181</v>
      </c>
      <c r="H45" s="3" t="s">
        <v>182</v>
      </c>
      <c r="I45" s="5" t="s">
        <v>183</v>
      </c>
      <c r="J45" s="5" t="str">
        <f>"{-1}使用【"&amp;H45&amp;"】，后续15秒所有英雄的伤害+20%。"</f>
        <v>{-1}使用【增伤】，后续15秒所有英雄的伤害+20%。</v>
      </c>
      <c r="K45" s="5"/>
      <c r="L45" s="3">
        <v>1</v>
      </c>
      <c r="M45" s="3"/>
      <c r="N45" s="3">
        <v>3002</v>
      </c>
      <c r="O45" s="5">
        <v>1</v>
      </c>
      <c r="P45" s="5"/>
      <c r="Q45" s="5"/>
      <c r="R45" s="3">
        <v>1</v>
      </c>
      <c r="S45" s="3"/>
      <c r="T45" s="3">
        <v>2</v>
      </c>
      <c r="U45" s="3">
        <v>99</v>
      </c>
      <c r="V45" s="8"/>
      <c r="W45" s="3">
        <v>1000</v>
      </c>
      <c r="X45" s="3">
        <f t="shared" si="3"/>
        <v>7041</v>
      </c>
      <c r="Y45" s="3"/>
      <c r="Z45" s="3"/>
      <c r="AA45" s="3" t="s">
        <v>159</v>
      </c>
      <c r="AB45" s="3" t="s">
        <v>66</v>
      </c>
      <c r="AC45" s="9"/>
    </row>
    <row r="46" spans="1:29">
      <c r="A46" s="3">
        <f t="shared" si="0"/>
        <v>42</v>
      </c>
      <c r="B46" s="3">
        <v>7042</v>
      </c>
      <c r="C46" s="3">
        <v>29</v>
      </c>
      <c r="D46" s="3"/>
      <c r="E46" s="3">
        <v>11</v>
      </c>
      <c r="F46" s="3">
        <v>2</v>
      </c>
      <c r="G46" s="3" t="s">
        <v>184</v>
      </c>
      <c r="H46" s="3" t="s">
        <v>185</v>
      </c>
      <c r="I46" s="5" t="s">
        <v>186</v>
      </c>
      <c r="J46" s="5" t="str">
        <f>"{-1}使用【"&amp;H46&amp;"】，后续15秒所有英雄的伤害+20%。"</f>
        <v>{-1}使用【高级增伤】，后续15秒所有英雄的伤害+20%。</v>
      </c>
      <c r="K46" s="5"/>
      <c r="L46" s="3">
        <v>1</v>
      </c>
      <c r="M46" s="3"/>
      <c r="N46" s="3">
        <v>3002</v>
      </c>
      <c r="O46" s="5">
        <v>1</v>
      </c>
      <c r="P46" s="5"/>
      <c r="Q46" s="5"/>
      <c r="R46" s="3">
        <v>1</v>
      </c>
      <c r="S46" s="3"/>
      <c r="T46" s="3">
        <v>2</v>
      </c>
      <c r="U46" s="3">
        <v>99</v>
      </c>
      <c r="V46" s="8"/>
      <c r="W46" s="3">
        <v>1000</v>
      </c>
      <c r="X46" s="3">
        <f t="shared" si="3"/>
        <v>7042</v>
      </c>
      <c r="Y46" s="3"/>
      <c r="Z46" s="3"/>
      <c r="AA46" s="3" t="s">
        <v>159</v>
      </c>
      <c r="AB46" s="3" t="s">
        <v>66</v>
      </c>
      <c r="AC46" s="9"/>
    </row>
    <row r="47" spans="1:29">
      <c r="A47" s="3">
        <f t="shared" si="0"/>
        <v>43</v>
      </c>
      <c r="B47" s="3">
        <v>7043</v>
      </c>
      <c r="C47" s="3">
        <v>29</v>
      </c>
      <c r="D47" s="3"/>
      <c r="E47" s="3">
        <v>11</v>
      </c>
      <c r="F47" s="3">
        <v>3</v>
      </c>
      <c r="G47" s="3" t="s">
        <v>187</v>
      </c>
      <c r="H47" s="3" t="s">
        <v>188</v>
      </c>
      <c r="I47" s="5" t="s">
        <v>189</v>
      </c>
      <c r="J47" s="5" t="str">
        <f>"{-1}使用【"&amp;H47&amp;"】，后续15秒所有英雄的伤害+20%。"</f>
        <v>{-1}使用【顶级增伤】，后续15秒所有英雄的伤害+20%。</v>
      </c>
      <c r="K47" s="5"/>
      <c r="L47" s="3">
        <v>1</v>
      </c>
      <c r="M47" s="3"/>
      <c r="N47" s="3">
        <v>3002</v>
      </c>
      <c r="O47" s="5">
        <v>1</v>
      </c>
      <c r="P47" s="5"/>
      <c r="Q47" s="5"/>
      <c r="R47" s="3">
        <v>1</v>
      </c>
      <c r="S47" s="3"/>
      <c r="T47" s="3">
        <v>2</v>
      </c>
      <c r="U47" s="3">
        <v>99</v>
      </c>
      <c r="V47" s="8"/>
      <c r="W47" s="3">
        <v>1000</v>
      </c>
      <c r="X47" s="3">
        <f t="shared" si="3"/>
        <v>7043</v>
      </c>
      <c r="Y47" s="3"/>
      <c r="Z47" s="3"/>
      <c r="AA47" s="3" t="s">
        <v>159</v>
      </c>
      <c r="AB47" s="3" t="s">
        <v>66</v>
      </c>
      <c r="AC47" s="9"/>
    </row>
    <row r="48" spans="1:29">
      <c r="A48" s="3">
        <f t="shared" si="0"/>
        <v>44</v>
      </c>
      <c r="B48" s="3">
        <v>7044</v>
      </c>
      <c r="C48" s="3">
        <v>29</v>
      </c>
      <c r="D48" s="3"/>
      <c r="E48" s="3">
        <v>11</v>
      </c>
      <c r="F48" s="3">
        <v>4</v>
      </c>
      <c r="G48" s="3" t="s">
        <v>190</v>
      </c>
      <c r="H48" s="3" t="s">
        <v>191</v>
      </c>
      <c r="I48" s="5" t="s">
        <v>192</v>
      </c>
      <c r="J48" s="5" t="str">
        <f>"{-1}使用【"&amp;H48&amp;"】，后续15秒所有英雄的伤害+20%。"</f>
        <v>{-1}使用【疯狂输出】，后续15秒所有英雄的伤害+20%。</v>
      </c>
      <c r="K48" s="5"/>
      <c r="L48" s="3">
        <v>1</v>
      </c>
      <c r="M48" s="3"/>
      <c r="N48" s="3">
        <v>3002</v>
      </c>
      <c r="O48" s="5">
        <v>1</v>
      </c>
      <c r="P48" s="5"/>
      <c r="Q48" s="5"/>
      <c r="R48" s="3">
        <v>1</v>
      </c>
      <c r="S48" s="3"/>
      <c r="T48" s="3">
        <v>2</v>
      </c>
      <c r="U48" s="3">
        <v>99</v>
      </c>
      <c r="V48" s="8"/>
      <c r="W48" s="3">
        <v>1000</v>
      </c>
      <c r="X48" s="3">
        <f t="shared" si="3"/>
        <v>7044</v>
      </c>
      <c r="Y48" s="3"/>
      <c r="Z48" s="3"/>
      <c r="AA48" s="3" t="s">
        <v>159</v>
      </c>
      <c r="AB48" s="3" t="s">
        <v>66</v>
      </c>
      <c r="AC48" s="9"/>
    </row>
    <row r="49" spans="1:29">
      <c r="A49" s="3">
        <f t="shared" si="0"/>
        <v>45</v>
      </c>
      <c r="B49" s="3">
        <v>7045</v>
      </c>
      <c r="C49" s="3">
        <v>2</v>
      </c>
      <c r="D49" s="3"/>
      <c r="E49" s="3">
        <v>12</v>
      </c>
      <c r="F49" s="3">
        <v>1</v>
      </c>
      <c r="G49" s="3" t="s">
        <v>193</v>
      </c>
      <c r="H49" s="3" t="s">
        <v>194</v>
      </c>
      <c r="I49" s="5" t="s">
        <v>195</v>
      </c>
      <c r="J49" s="5" t="s">
        <v>196</v>
      </c>
      <c r="K49" s="5" t="str">
        <f>LEFT(H49,2)&amp;"失败"</f>
        <v>升阶失败</v>
      </c>
      <c r="L49" s="3"/>
      <c r="M49" s="3"/>
      <c r="N49" s="3">
        <v>3002</v>
      </c>
      <c r="O49" s="5">
        <v>15</v>
      </c>
      <c r="P49" s="5">
        <v>28</v>
      </c>
      <c r="Q49" s="5"/>
      <c r="R49" s="3">
        <v>3</v>
      </c>
      <c r="S49" s="3"/>
      <c r="T49" s="3">
        <v>2</v>
      </c>
      <c r="U49" s="3">
        <v>99</v>
      </c>
      <c r="V49" s="8"/>
      <c r="W49" s="3">
        <v>1000</v>
      </c>
      <c r="X49" s="3">
        <f t="shared" si="3"/>
        <v>7045</v>
      </c>
      <c r="Y49" s="3"/>
      <c r="Z49" s="3">
        <v>1</v>
      </c>
      <c r="AA49" s="3" t="s">
        <v>70</v>
      </c>
      <c r="AB49" s="3" t="s">
        <v>66</v>
      </c>
      <c r="AC49" s="9"/>
    </row>
    <row r="50" spans="1:29">
      <c r="A50" s="3">
        <f t="shared" si="0"/>
        <v>46</v>
      </c>
      <c r="B50" s="3">
        <v>7046</v>
      </c>
      <c r="C50" s="3">
        <v>2</v>
      </c>
      <c r="D50" s="3"/>
      <c r="E50" s="3">
        <v>12</v>
      </c>
      <c r="F50" s="3">
        <v>2</v>
      </c>
      <c r="G50" s="3" t="s">
        <v>197</v>
      </c>
      <c r="H50" s="3" t="s">
        <v>198</v>
      </c>
      <c r="I50" s="5" t="s">
        <v>195</v>
      </c>
      <c r="J50" s="5" t="s">
        <v>196</v>
      </c>
      <c r="K50" s="5" t="str">
        <f>LEFT(H50,2)&amp;"失败"</f>
        <v>高级失败</v>
      </c>
      <c r="L50" s="3"/>
      <c r="M50" s="3"/>
      <c r="N50" s="3">
        <v>3002</v>
      </c>
      <c r="O50" s="5">
        <v>15</v>
      </c>
      <c r="P50" s="5">
        <v>28</v>
      </c>
      <c r="Q50" s="5"/>
      <c r="R50" s="3">
        <v>3</v>
      </c>
      <c r="S50" s="3"/>
      <c r="T50" s="3">
        <v>2</v>
      </c>
      <c r="U50" s="3">
        <v>99</v>
      </c>
      <c r="V50" s="8"/>
      <c r="W50" s="3">
        <v>1000</v>
      </c>
      <c r="X50" s="3">
        <f t="shared" si="3"/>
        <v>7046</v>
      </c>
      <c r="Y50" s="3"/>
      <c r="Z50" s="3">
        <v>1</v>
      </c>
      <c r="AA50" s="3" t="s">
        <v>70</v>
      </c>
      <c r="AB50" s="3" t="s">
        <v>66</v>
      </c>
      <c r="AC50" s="9"/>
    </row>
    <row r="51" spans="1:29">
      <c r="A51" s="3">
        <f t="shared" si="0"/>
        <v>47</v>
      </c>
      <c r="B51" s="3">
        <v>7047</v>
      </c>
      <c r="C51" s="3">
        <v>2</v>
      </c>
      <c r="D51" s="3"/>
      <c r="E51" s="3">
        <v>12</v>
      </c>
      <c r="F51" s="3">
        <v>3</v>
      </c>
      <c r="G51" s="3" t="s">
        <v>199</v>
      </c>
      <c r="H51" s="3" t="s">
        <v>200</v>
      </c>
      <c r="I51" s="5" t="s">
        <v>201</v>
      </c>
      <c r="J51" s="5" t="s">
        <v>202</v>
      </c>
      <c r="K51" s="5" t="str">
        <f>LEFT(H51,2)&amp;"失败"</f>
        <v>顶级失败</v>
      </c>
      <c r="L51" s="3"/>
      <c r="M51" s="3"/>
      <c r="N51" s="3">
        <v>3002</v>
      </c>
      <c r="O51" s="5">
        <v>15</v>
      </c>
      <c r="P51" s="5">
        <v>28</v>
      </c>
      <c r="Q51" s="5"/>
      <c r="R51" s="3">
        <v>3</v>
      </c>
      <c r="S51" s="3"/>
      <c r="T51" s="3">
        <v>2</v>
      </c>
      <c r="U51" s="3">
        <v>99</v>
      </c>
      <c r="V51" s="8"/>
      <c r="W51" s="3">
        <v>1000</v>
      </c>
      <c r="X51" s="3">
        <f t="shared" si="3"/>
        <v>7047</v>
      </c>
      <c r="Y51" s="3"/>
      <c r="Z51" s="3">
        <v>1</v>
      </c>
      <c r="AA51" s="3" t="s">
        <v>70</v>
      </c>
      <c r="AB51" s="3" t="s">
        <v>66</v>
      </c>
      <c r="AC51" s="9"/>
    </row>
    <row r="52" spans="1:29">
      <c r="A52" s="3">
        <f t="shared" si="0"/>
        <v>48</v>
      </c>
      <c r="B52" s="3">
        <v>7048</v>
      </c>
      <c r="C52" s="3">
        <v>2</v>
      </c>
      <c r="D52" s="3"/>
      <c r="E52" s="3">
        <v>12</v>
      </c>
      <c r="F52" s="3">
        <v>4</v>
      </c>
      <c r="G52" s="3" t="s">
        <v>203</v>
      </c>
      <c r="H52" s="3" t="s">
        <v>204</v>
      </c>
      <c r="I52" s="5" t="s">
        <v>205</v>
      </c>
      <c r="J52" s="5" t="s">
        <v>206</v>
      </c>
      <c r="K52" s="5" t="str">
        <f>LEFT(H52,2)&amp;"失败"</f>
        <v>聚能失败</v>
      </c>
      <c r="L52" s="3"/>
      <c r="M52" s="3"/>
      <c r="N52" s="3">
        <v>3002</v>
      </c>
      <c r="O52" s="5">
        <v>15</v>
      </c>
      <c r="P52" s="5">
        <v>28</v>
      </c>
      <c r="Q52" s="5"/>
      <c r="R52" s="3">
        <v>3</v>
      </c>
      <c r="S52" s="3"/>
      <c r="T52" s="3">
        <v>2</v>
      </c>
      <c r="U52" s="3">
        <v>99</v>
      </c>
      <c r="V52" s="8"/>
      <c r="W52" s="3">
        <v>1000</v>
      </c>
      <c r="X52" s="3">
        <f t="shared" si="3"/>
        <v>7048</v>
      </c>
      <c r="Y52" s="3"/>
      <c r="Z52" s="3">
        <v>1</v>
      </c>
      <c r="AA52" s="3" t="s">
        <v>70</v>
      </c>
      <c r="AB52" s="3" t="s">
        <v>66</v>
      </c>
      <c r="AC52" s="9"/>
    </row>
    <row r="53" customFormat="1" spans="1:29">
      <c r="A53" s="3">
        <f t="shared" si="0"/>
        <v>49</v>
      </c>
      <c r="B53" s="3">
        <v>7049</v>
      </c>
      <c r="C53" s="3">
        <v>34</v>
      </c>
      <c r="D53" s="3"/>
      <c r="E53" s="3">
        <v>13</v>
      </c>
      <c r="F53" s="3">
        <v>4</v>
      </c>
      <c r="G53" s="3" t="s">
        <v>207</v>
      </c>
      <c r="H53" s="3" t="s">
        <v>208</v>
      </c>
      <c r="I53" s="5" t="s">
        <v>209</v>
      </c>
      <c r="J53" s="5" t="s">
        <v>210</v>
      </c>
      <c r="K53" s="5"/>
      <c r="M53" s="3"/>
      <c r="N53" s="3">
        <v>4011</v>
      </c>
      <c r="O53" s="5"/>
      <c r="P53" s="5"/>
      <c r="Q53" s="5">
        <v>1</v>
      </c>
      <c r="R53" s="3">
        <v>4</v>
      </c>
      <c r="S53" s="3"/>
      <c r="T53" s="3"/>
      <c r="U53" s="3">
        <v>99</v>
      </c>
      <c r="V53" s="8"/>
      <c r="W53" s="3">
        <v>1000</v>
      </c>
      <c r="X53" s="3">
        <f t="shared" si="3"/>
        <v>7049</v>
      </c>
      <c r="Y53" s="3">
        <v>1</v>
      </c>
      <c r="Z53" s="3"/>
      <c r="AA53" s="3"/>
      <c r="AB53" s="3"/>
      <c r="AC53" s="9">
        <v>1</v>
      </c>
    </row>
    <row r="54" customFormat="1" spans="1:30">
      <c r="A54" s="3">
        <f t="shared" si="0"/>
        <v>50</v>
      </c>
      <c r="B54" s="3">
        <v>7050</v>
      </c>
      <c r="C54" s="3">
        <v>72</v>
      </c>
      <c r="D54" s="3"/>
      <c r="E54" s="3">
        <v>14</v>
      </c>
      <c r="F54" s="3">
        <v>4</v>
      </c>
      <c r="G54" s="3">
        <v>1</v>
      </c>
      <c r="H54" s="3" t="s">
        <v>211</v>
      </c>
      <c r="I54" s="3" t="s">
        <v>212</v>
      </c>
      <c r="J54" s="5" t="str">
        <f>"{-1}使用【"&amp;H54&amp;"】，对方本回合无法移动英雄。"</f>
        <v>{-1}使用【寸步难行】，对方本回合无法移动英雄。</v>
      </c>
      <c r="K54" s="5"/>
      <c r="M54" s="3"/>
      <c r="N54" s="3">
        <v>4003</v>
      </c>
      <c r="O54" s="3"/>
      <c r="P54" s="3"/>
      <c r="Q54" s="3"/>
      <c r="R54" s="3">
        <v>3</v>
      </c>
      <c r="S54" s="3"/>
      <c r="T54" s="3"/>
      <c r="U54" s="3">
        <v>99</v>
      </c>
      <c r="V54" s="8"/>
      <c r="W54" s="3">
        <v>1000</v>
      </c>
      <c r="X54" s="3">
        <f t="shared" si="3"/>
        <v>7050</v>
      </c>
      <c r="Y54" s="3">
        <v>1</v>
      </c>
      <c r="Z54" s="3"/>
      <c r="AA54" s="8"/>
      <c r="AB54" s="3"/>
      <c r="AC54" s="3">
        <v>1</v>
      </c>
      <c r="AD54" s="3"/>
    </row>
  </sheetData>
  <conditionalFormatting sqref="A13">
    <cfRule type="duplicateValues" dxfId="0" priority="126"/>
  </conditionalFormatting>
  <conditionalFormatting sqref="A14">
    <cfRule type="duplicateValues" dxfId="0" priority="123"/>
  </conditionalFormatting>
  <conditionalFormatting sqref="A15">
    <cfRule type="duplicateValues" dxfId="0" priority="120"/>
  </conditionalFormatting>
  <conditionalFormatting sqref="A16">
    <cfRule type="duplicateValues" dxfId="0" priority="117"/>
  </conditionalFormatting>
  <conditionalFormatting sqref="A17">
    <cfRule type="duplicateValues" dxfId="0" priority="114"/>
  </conditionalFormatting>
  <conditionalFormatting sqref="A18">
    <cfRule type="duplicateValues" dxfId="0" priority="111"/>
  </conditionalFormatting>
  <conditionalFormatting sqref="A19">
    <cfRule type="duplicateValues" dxfId="0" priority="108"/>
  </conditionalFormatting>
  <conditionalFormatting sqref="A20">
    <cfRule type="duplicateValues" dxfId="0" priority="105"/>
  </conditionalFormatting>
  <conditionalFormatting sqref="A21">
    <cfRule type="duplicateValues" dxfId="0" priority="102"/>
  </conditionalFormatting>
  <conditionalFormatting sqref="A22">
    <cfRule type="duplicateValues" dxfId="0" priority="99"/>
  </conditionalFormatting>
  <conditionalFormatting sqref="A23">
    <cfRule type="duplicateValues" dxfId="0" priority="96"/>
  </conditionalFormatting>
  <conditionalFormatting sqref="A24">
    <cfRule type="duplicateValues" dxfId="0" priority="93"/>
  </conditionalFormatting>
  <conditionalFormatting sqref="A25">
    <cfRule type="duplicateValues" dxfId="0" priority="90"/>
  </conditionalFormatting>
  <conditionalFormatting sqref="A26">
    <cfRule type="duplicateValues" dxfId="0" priority="87"/>
  </conditionalFormatting>
  <conditionalFormatting sqref="A27">
    <cfRule type="duplicateValues" dxfId="0" priority="84"/>
  </conditionalFormatting>
  <conditionalFormatting sqref="A28">
    <cfRule type="duplicateValues" dxfId="0" priority="81"/>
  </conditionalFormatting>
  <conditionalFormatting sqref="A29">
    <cfRule type="duplicateValues" dxfId="0" priority="78"/>
  </conditionalFormatting>
  <conditionalFormatting sqref="A30">
    <cfRule type="duplicateValues" dxfId="0" priority="75"/>
  </conditionalFormatting>
  <conditionalFormatting sqref="A31">
    <cfRule type="duplicateValues" dxfId="0" priority="72"/>
  </conditionalFormatting>
  <conditionalFormatting sqref="A32">
    <cfRule type="duplicateValues" dxfId="0" priority="69"/>
  </conditionalFormatting>
  <conditionalFormatting sqref="A33">
    <cfRule type="duplicateValues" dxfId="0" priority="66"/>
  </conditionalFormatting>
  <conditionalFormatting sqref="A34">
    <cfRule type="duplicateValues" dxfId="0" priority="63"/>
  </conditionalFormatting>
  <conditionalFormatting sqref="A35">
    <cfRule type="duplicateValues" dxfId="0" priority="60"/>
  </conditionalFormatting>
  <conditionalFormatting sqref="A36">
    <cfRule type="duplicateValues" dxfId="0" priority="57"/>
  </conditionalFormatting>
  <conditionalFormatting sqref="A37">
    <cfRule type="duplicateValues" dxfId="0" priority="54"/>
  </conditionalFormatting>
  <conditionalFormatting sqref="A38">
    <cfRule type="duplicateValues" dxfId="0" priority="51"/>
  </conditionalFormatting>
  <conditionalFormatting sqref="A39">
    <cfRule type="duplicateValues" dxfId="0" priority="48"/>
  </conditionalFormatting>
  <conditionalFormatting sqref="A40">
    <cfRule type="duplicateValues" dxfId="0" priority="45"/>
  </conditionalFormatting>
  <conditionalFormatting sqref="A41">
    <cfRule type="duplicateValues" dxfId="0" priority="42"/>
  </conditionalFormatting>
  <conditionalFormatting sqref="A42">
    <cfRule type="duplicateValues" dxfId="0" priority="39"/>
  </conditionalFormatting>
  <conditionalFormatting sqref="A43">
    <cfRule type="duplicateValues" dxfId="0" priority="36"/>
  </conditionalFormatting>
  <conditionalFormatting sqref="A44">
    <cfRule type="duplicateValues" dxfId="0" priority="33"/>
  </conditionalFormatting>
  <conditionalFormatting sqref="A45">
    <cfRule type="duplicateValues" dxfId="0" priority="27"/>
  </conditionalFormatting>
  <conditionalFormatting sqref="A46">
    <cfRule type="duplicateValues" dxfId="0" priority="24"/>
  </conditionalFormatting>
  <conditionalFormatting sqref="A47">
    <cfRule type="duplicateValues" dxfId="0" priority="21"/>
  </conditionalFormatting>
  <conditionalFormatting sqref="A48">
    <cfRule type="duplicateValues" dxfId="0" priority="18"/>
  </conditionalFormatting>
  <conditionalFormatting sqref="A49">
    <cfRule type="duplicateValues" dxfId="0" priority="15"/>
  </conditionalFormatting>
  <conditionalFormatting sqref="A50">
    <cfRule type="duplicateValues" dxfId="0" priority="12"/>
  </conditionalFormatting>
  <conditionalFormatting sqref="A51">
    <cfRule type="duplicateValues" dxfId="0" priority="9"/>
  </conditionalFormatting>
  <conditionalFormatting sqref="A52">
    <cfRule type="duplicateValues" dxfId="0" priority="6"/>
  </conditionalFormatting>
  <conditionalFormatting sqref="A53">
    <cfRule type="duplicateValues" dxfId="0" priority="4"/>
  </conditionalFormatting>
  <conditionalFormatting sqref="A54">
    <cfRule type="duplicateValues" dxfId="0" priority="2"/>
  </conditionalFormatting>
  <conditionalFormatting sqref="A5:A12">
    <cfRule type="duplicateValues" dxfId="0" priority="129"/>
  </conditionalFormatting>
  <conditionalFormatting sqref="B5:B54">
    <cfRule type="duplicateValues" dxfId="0" priority="128"/>
    <cfRule type="duplicateValues" dxfId="0" priority="134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2025-02-11T10:39:50Z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